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20" tabRatio="648" firstSheet="1" activeTab="6"/>
  </bookViews>
  <sheets>
    <sheet name="ﾃﾞｰﾀｼｰﾄ" sheetId="1" r:id="rId1"/>
    <sheet name="結果一覧" sheetId="2" r:id="rId2"/>
    <sheet name="結果まとめ96年" sheetId="3" r:id="rId3"/>
    <sheet name="結果まとめ2000年" sheetId="4" r:id="rId4"/>
    <sheet name="ｸﾞﾗﾌ2000年" sheetId="5" r:id="rId5"/>
    <sheet name="ｸﾞﾗﾌﾃﾞｰﾀ2000" sheetId="6" r:id="rId6"/>
    <sheet name="結果まとめ2001年" sheetId="7" r:id="rId7"/>
    <sheet name="ｸﾞﾗﾌ2001年" sheetId="8" r:id="rId8"/>
    <sheet name="私見" sheetId="9" r:id="rId9"/>
    <sheet name="Sheet13" sheetId="10" r:id="rId10"/>
  </sheets>
  <definedNames>
    <definedName name="_xlnm.Print_Area" localSheetId="2">'結果まとめ96年'!$B$1:$AK$47</definedName>
    <definedName name="_xlnm.Print_Area" localSheetId="1">'結果一覧'!$B$2:$G$29</definedName>
  </definedNames>
  <calcPr fullCalcOnLoad="1"/>
</workbook>
</file>

<file path=xl/sharedStrings.xml><?xml version="1.0" encoding="utf-8"?>
<sst xmlns="http://schemas.openxmlformats.org/spreadsheetml/2006/main" count="1015" uniqueCount="423">
  <si>
    <t>ｴﾝﾄﾘｰNO</t>
  </si>
  <si>
    <t>ﾊﾟｲﾛｯﾄ名</t>
  </si>
  <si>
    <t>ﾁｰﾑ名</t>
  </si>
  <si>
    <t>主要諸元</t>
  </si>
  <si>
    <t>全幅</t>
  </si>
  <si>
    <t>ｍ</t>
  </si>
  <si>
    <t>水平尾翼</t>
  </si>
  <si>
    <t>面積</t>
  </si>
  <si>
    <t>㎡</t>
  </si>
  <si>
    <t>全長</t>
  </si>
  <si>
    <t>全高</t>
  </si>
  <si>
    <t>翼型</t>
  </si>
  <si>
    <t>機体重量</t>
  </si>
  <si>
    <t>ｋｇ</t>
  </si>
  <si>
    <t>尾翼容積比</t>
  </si>
  <si>
    <t>総重量</t>
  </si>
  <si>
    <t>必要馬力</t>
  </si>
  <si>
    <t>設計飛行速度</t>
  </si>
  <si>
    <t>ｍ／ｓ</t>
  </si>
  <si>
    <t>垂直尾翼</t>
  </si>
  <si>
    <t>主翼</t>
  </si>
  <si>
    <t>ｱｽﾍﾟｸﾄ比</t>
  </si>
  <si>
    <t>重心位置</t>
  </si>
  <si>
    <t>㌫</t>
  </si>
  <si>
    <t>エンジン</t>
  </si>
  <si>
    <t>プロペラ</t>
  </si>
  <si>
    <t>直径</t>
  </si>
  <si>
    <t>ﾊﾟｲﾛｯﾄ姿勢</t>
  </si>
  <si>
    <t>回転数</t>
  </si>
  <si>
    <t>ｒｐｍ</t>
  </si>
  <si>
    <t>ぺダル回転数</t>
  </si>
  <si>
    <t>操作装置</t>
  </si>
  <si>
    <t>計器類</t>
  </si>
  <si>
    <t>速度計・高度計・回転数・時計</t>
  </si>
  <si>
    <t>その他</t>
  </si>
  <si>
    <t>結果</t>
  </si>
  <si>
    <t>飛行距離</t>
  </si>
  <si>
    <t>飛行時間</t>
  </si>
  <si>
    <t>飛行順</t>
  </si>
  <si>
    <t>対地速度</t>
  </si>
  <si>
    <t>I90</t>
  </si>
  <si>
    <t>WENS</t>
  </si>
  <si>
    <t>H42</t>
  </si>
  <si>
    <t>早稲田大</t>
  </si>
  <si>
    <t>H55</t>
  </si>
  <si>
    <t>第一工大</t>
  </si>
  <si>
    <t>H89</t>
  </si>
  <si>
    <t>京都ﾊﾞｰﾄﾞﾏﾝ</t>
  </si>
  <si>
    <t>K23</t>
  </si>
  <si>
    <t>ｳｨﾝｸﾞｽ豊橋</t>
  </si>
  <si>
    <t>I15</t>
  </si>
  <si>
    <t>ｵﾆﾔﾝﾏ ｶﾉﾔ</t>
  </si>
  <si>
    <t>K35</t>
  </si>
  <si>
    <t>つくば鳥人間の会</t>
  </si>
  <si>
    <t>I29</t>
  </si>
  <si>
    <t>ＪＡＭＣＯ</t>
  </si>
  <si>
    <t>K55</t>
  </si>
  <si>
    <t>東京大</t>
  </si>
  <si>
    <t>K08</t>
  </si>
  <si>
    <t>日本大</t>
  </si>
  <si>
    <t>J30</t>
  </si>
  <si>
    <t>都立大</t>
  </si>
  <si>
    <t>H02</t>
  </si>
  <si>
    <t>桜ゴム</t>
  </si>
  <si>
    <t>J06</t>
  </si>
  <si>
    <t>大阪府立大</t>
  </si>
  <si>
    <t>J16</t>
  </si>
  <si>
    <t>千葉大</t>
  </si>
  <si>
    <t>I18</t>
  </si>
  <si>
    <t>豊川工業高校</t>
  </si>
  <si>
    <t>K12</t>
  </si>
  <si>
    <t>ｱｴﾛ ﾌﾟﾗﾉ</t>
  </si>
  <si>
    <t>I63</t>
  </si>
  <si>
    <t>山形大</t>
  </si>
  <si>
    <t>H71</t>
  </si>
  <si>
    <t>ヤマハ</t>
  </si>
  <si>
    <t>H93</t>
  </si>
  <si>
    <t>トヨタ</t>
  </si>
  <si>
    <t>J47</t>
  </si>
  <si>
    <t>東海大</t>
  </si>
  <si>
    <t>(ｍ)</t>
  </si>
  <si>
    <t>(sec)</t>
  </si>
  <si>
    <t>※棄権／バンザイ／機体破損のチームは、飛行距離＝０，</t>
  </si>
  <si>
    <t xml:space="preserve">  飛行時間＝１とした。</t>
  </si>
  <si>
    <t>※飛行時間は、１０秒単位で記録，但し １０分以上は、</t>
  </si>
  <si>
    <t xml:space="preserve">  分単位で記録。</t>
  </si>
  <si>
    <t>記録</t>
  </si>
  <si>
    <t>全体</t>
  </si>
  <si>
    <t>ﾌﾟﾛﾍﾟﾗ</t>
  </si>
  <si>
    <t>搭載計器</t>
  </si>
  <si>
    <t>操舵系</t>
  </si>
  <si>
    <t>飛行距離(m)</t>
  </si>
  <si>
    <t>飛行時間(sec)</t>
  </si>
  <si>
    <t>対地速度(m/sec)</t>
  </si>
  <si>
    <t>全幅(m)</t>
  </si>
  <si>
    <t>全長(m)</t>
  </si>
  <si>
    <t>機体重量(kg)</t>
  </si>
  <si>
    <t>総重量(kg)</t>
  </si>
  <si>
    <t>設計飛行速度(m/sec)</t>
  </si>
  <si>
    <t>必要馬力(w)</t>
  </si>
  <si>
    <t>主翼面積(㎡)</t>
  </si>
  <si>
    <t>翼面荷重(kg/㎡)</t>
  </si>
  <si>
    <t>重心位置(％)</t>
  </si>
  <si>
    <t>ﾌﾟﾛﾍﾟﾗ直径(m)</t>
  </si>
  <si>
    <t>ﾌﾟﾛﾍﾟﾗ回転数(rpm)</t>
  </si>
  <si>
    <t>水平尾翼面積(㎡)</t>
  </si>
  <si>
    <t>水平尾翼幅(m)</t>
  </si>
  <si>
    <t>水平尾翼翼型</t>
  </si>
  <si>
    <t>水平尾翼容積比</t>
  </si>
  <si>
    <t>垂直尾翼面積(㎡)</t>
  </si>
  <si>
    <t>垂直尾翼幅(m)</t>
  </si>
  <si>
    <t>垂直尾翼翼型</t>
  </si>
  <si>
    <t>垂直尾翼容積比</t>
  </si>
  <si>
    <t>ﾍﾟﾀﾞﾙ回転数(rpm)</t>
  </si>
  <si>
    <t>速度</t>
  </si>
  <si>
    <t>高度</t>
  </si>
  <si>
    <t>傾斜</t>
  </si>
  <si>
    <t>方位</t>
  </si>
  <si>
    <t>時計</t>
  </si>
  <si>
    <t>ｴﾚﾍﾞｰﾀｰ</t>
  </si>
  <si>
    <t>ﾗﾀﾞｰ</t>
  </si>
  <si>
    <t>ﾌﾟﾛﾍﾟﾗ ﾋﾟｯﾁ</t>
  </si>
  <si>
    <t>第一工業大学</t>
  </si>
  <si>
    <t>NACA4412</t>
  </si>
  <si>
    <t>NACA0009</t>
  </si>
  <si>
    <t>NACA0012</t>
  </si>
  <si>
    <t>〇</t>
  </si>
  <si>
    <t>早稲田大学</t>
  </si>
  <si>
    <t>DAE11</t>
  </si>
  <si>
    <t>大阪府立大学</t>
  </si>
  <si>
    <t>DAE11,21,31</t>
  </si>
  <si>
    <t>東京大学</t>
  </si>
  <si>
    <t>東海大学</t>
  </si>
  <si>
    <t>NACA009</t>
  </si>
  <si>
    <t xml:space="preserve"> </t>
  </si>
  <si>
    <t>日本大学</t>
  </si>
  <si>
    <t>※当日に各チームから直接 取材できた項目を、一覧にまとめたものである。そのため トヨタやヤマハの詳細は、いれていない。</t>
  </si>
  <si>
    <t>経路効率</t>
  </si>
  <si>
    <t>枚数</t>
  </si>
  <si>
    <t>試験飛行結果</t>
  </si>
  <si>
    <t>ｻｲｸﾘﾝｸﾞ・ﾘｶﾝﾍﾞﾝﾄ</t>
  </si>
  <si>
    <t>方位計・心拍計</t>
  </si>
  <si>
    <t>ｗ</t>
  </si>
  <si>
    <t>〔        〕ｗ×〔        〕min</t>
  </si>
  <si>
    <t>２／３／４</t>
  </si>
  <si>
    <t>枚</t>
  </si>
  <si>
    <t>発航時刻</t>
  </si>
  <si>
    <t>ｴﾚﾍﾞｰﾀｰ・ﾗﾀﾞｰ・ｴﾙﾛﾝ・ﾌﾟﾛﾍﾟﾗﾋﾟｯﾁ</t>
  </si>
  <si>
    <t xml:space="preserve">   (初飛行)   </t>
  </si>
  <si>
    <t xml:space="preserve">   (定常飛行)  〔         〕ｍｘ〔        〕本   </t>
  </si>
  <si>
    <t>ﾄﾞﾗｯｸﾞﾗﾀﾞｰ              (FlyByWire)</t>
  </si>
  <si>
    <t>経路効率</t>
  </si>
  <si>
    <t>※当日に各チームから直接 取材できた項目を、一覧にまとめたものである。そのため トヨタや他ﾁｰﾑの詳細は、いれていない。</t>
  </si>
  <si>
    <t xml:space="preserve"> </t>
  </si>
  <si>
    <t>エンジン</t>
  </si>
  <si>
    <t>飛行時間(min’sec”)</t>
  </si>
  <si>
    <t>発航時刻(時：分)</t>
  </si>
  <si>
    <t>平均対地速度(m/sec)</t>
  </si>
  <si>
    <t>ﾊﾟｲﾛｯﾄ 出力(W×min)</t>
  </si>
  <si>
    <t>ﾊﾟｲﾛｯﾄ姿勢</t>
  </si>
  <si>
    <t>舵角計</t>
  </si>
  <si>
    <t>ｴﾙﾛﾝ</t>
  </si>
  <si>
    <t>ｴﾚﾎﾞﾝ</t>
  </si>
  <si>
    <t>H93</t>
  </si>
  <si>
    <t>トヨタ</t>
  </si>
  <si>
    <t>棄権</t>
  </si>
  <si>
    <t>J21</t>
  </si>
  <si>
    <t>金沢工業大学</t>
  </si>
  <si>
    <t>約30</t>
  </si>
  <si>
    <t>DAE 11,21</t>
  </si>
  <si>
    <t>ｻ</t>
  </si>
  <si>
    <t xml:space="preserve"> </t>
  </si>
  <si>
    <t>失格</t>
  </si>
  <si>
    <t>DAE 21,31</t>
  </si>
  <si>
    <t>NACA0009</t>
  </si>
  <si>
    <t>×</t>
  </si>
  <si>
    <t>ﾘ</t>
  </si>
  <si>
    <t>DAE 21,41</t>
  </si>
  <si>
    <t>ｻ</t>
  </si>
  <si>
    <t>K35</t>
  </si>
  <si>
    <t>つくば鳥人間の会</t>
  </si>
  <si>
    <t>DAE 11,21</t>
  </si>
  <si>
    <t>NACA0009</t>
  </si>
  <si>
    <t>×</t>
  </si>
  <si>
    <t>ﾘ</t>
  </si>
  <si>
    <t xml:space="preserve"> </t>
  </si>
  <si>
    <t>K92</t>
  </si>
  <si>
    <t>有人飛翔体</t>
  </si>
  <si>
    <t>H34</t>
  </si>
  <si>
    <t>京都大学</t>
  </si>
  <si>
    <t>DAE 11,21</t>
  </si>
  <si>
    <t>×</t>
  </si>
  <si>
    <t>ｻ</t>
  </si>
  <si>
    <t xml:space="preserve"> </t>
  </si>
  <si>
    <t>H40</t>
  </si>
  <si>
    <t>03’38”2</t>
  </si>
  <si>
    <t>日本大学OB</t>
  </si>
  <si>
    <t>ｵﾘｼﾞﾅﾙ</t>
  </si>
  <si>
    <t>K36</t>
  </si>
  <si>
    <t>都立科学技術大学</t>
  </si>
  <si>
    <t>棄権</t>
  </si>
  <si>
    <t>DAE 21</t>
  </si>
  <si>
    <t>H25</t>
  </si>
  <si>
    <t>東京工業大学</t>
  </si>
  <si>
    <t>DAE 21,31</t>
  </si>
  <si>
    <t>SD8020</t>
  </si>
  <si>
    <t>ﾘ</t>
  </si>
  <si>
    <t xml:space="preserve"> </t>
  </si>
  <si>
    <t>01’43”2</t>
  </si>
  <si>
    <t>NACA0009</t>
  </si>
  <si>
    <t>×</t>
  </si>
  <si>
    <t>I23</t>
  </si>
  <si>
    <t>飛びたい野田</t>
  </si>
  <si>
    <t>K91</t>
  </si>
  <si>
    <t>西日本工業大学</t>
  </si>
  <si>
    <t>NACA23012</t>
  </si>
  <si>
    <t>無尾翼</t>
  </si>
  <si>
    <t>ｻ</t>
  </si>
  <si>
    <t xml:space="preserve"> </t>
  </si>
  <si>
    <t>H90</t>
  </si>
  <si>
    <t>芝浦工業大学</t>
  </si>
  <si>
    <t>二人乗り</t>
  </si>
  <si>
    <t>ｻ</t>
  </si>
  <si>
    <t>17’40”0</t>
  </si>
  <si>
    <t>ｻ；ｻｲｸﾘﾝｸﾞ</t>
  </si>
  <si>
    <t>高度計は今年のﾚｷﾞｭﾚｰｼｮﾝ</t>
  </si>
  <si>
    <t>ﾘ；ﾘｶﾝﾍﾞﾝﾄ</t>
  </si>
  <si>
    <t>から禁止となる！</t>
  </si>
  <si>
    <t>その他 コメント</t>
  </si>
  <si>
    <t>試験飛行  実績</t>
  </si>
  <si>
    <t>H93</t>
  </si>
  <si>
    <t>トヨタ</t>
  </si>
  <si>
    <t>大会２週間前に主翼桁破損して棄権</t>
  </si>
  <si>
    <t>J21</t>
  </si>
  <si>
    <t>金沢工業大学</t>
  </si>
  <si>
    <t>２重反転プロペラ  ＋  先尾翼</t>
  </si>
  <si>
    <t>１００ｍ弱</t>
  </si>
  <si>
    <t>３枚プロペラ／５月に格納庫が機体と共に火事で焼失。２ヶ月で機体を仕上げるが 試験飛行で調整まではできず。</t>
  </si>
  <si>
    <t>２０～３０ｍ</t>
  </si>
  <si>
    <t>４月の初飛行からクラッシュ多数／ｱｽﾍﾟｸﾄ４０はｷﾞｬﾝﾌﾞﾙ？</t>
  </si>
  <si>
    <t>２０００ｍ以上</t>
  </si>
  <si>
    <t>K35</t>
  </si>
  <si>
    <t>つくば鳥人間の会</t>
  </si>
  <si>
    <t>１００ｍ程度</t>
  </si>
  <si>
    <t>女性ﾊﾟｲﾛｯﾄ</t>
  </si>
  <si>
    <t>H34</t>
  </si>
  <si>
    <t>京都大学</t>
  </si>
  <si>
    <t>胴体最後部にプロペラ／ﾌﾟﾛﾍﾟﾗ軸受けは胴体内部に４個所</t>
  </si>
  <si>
    <t>２０～３０ｍ</t>
  </si>
  <si>
    <t>H40</t>
  </si>
  <si>
    <t>空力面の設計中心の反省を踏まえ、構造面(設計＆製作）を強化</t>
  </si>
  <si>
    <t>８００ｍ程度</t>
  </si>
  <si>
    <t>日本大学OB</t>
  </si>
  <si>
    <t>ｱｽﾍﾟｸﾄ４０はｷﾞｬﾝﾌﾞﾙ？</t>
  </si>
  <si>
    <t>１５００ｍ程度</t>
  </si>
  <si>
    <t>K36</t>
  </si>
  <si>
    <t>都立科学技術大学</t>
  </si>
  <si>
    <t>機体重量／総重量ともに注目！</t>
  </si>
  <si>
    <t>浮上せず</t>
  </si>
  <si>
    <t>H25</t>
  </si>
  <si>
    <t>荻原次晴は３回試験飛行に参加／姿勢制御に天性の素質あり/FLY BY WIREで操舵＝胴体剛性の影響受けず操縦性良好</t>
  </si>
  <si>
    <t>６００ｍ程度ＢＹ学生ﾊﾟｲﾛｯﾄ       荻原次晴はこの距離超えず</t>
  </si>
  <si>
    <t>ﾌﾚｰﾑ材料は去年の流用</t>
  </si>
  <si>
    <t>１００ｍ弱</t>
  </si>
  <si>
    <t>I23</t>
  </si>
  <si>
    <t>飛びたい野田</t>
  </si>
  <si>
    <t>無尾翼で挑戦</t>
  </si>
  <si>
    <t>プロペラつけずに人力曳航でジャンプ</t>
  </si>
  <si>
    <t>H90</t>
  </si>
  <si>
    <t>１０ｍ程度</t>
  </si>
  <si>
    <t>設計速度８．５ｍ/Sはｷﾞｬﾝﾌﾞﾙ？</t>
  </si>
  <si>
    <t>８００ｍ以上</t>
  </si>
  <si>
    <t>金沢工業大学</t>
  </si>
  <si>
    <t>京都大学</t>
  </si>
  <si>
    <t>日本大学OB</t>
  </si>
  <si>
    <t>東京工業大学</t>
  </si>
  <si>
    <t>東京工業大学</t>
  </si>
  <si>
    <t>芝浦工業大学</t>
  </si>
  <si>
    <t>西日本工業大学</t>
  </si>
  <si>
    <t>金沢工業大学</t>
  </si>
  <si>
    <t>金沢工業大学</t>
  </si>
  <si>
    <t>西日本工業大学</t>
  </si>
  <si>
    <t>金沢工業大学</t>
  </si>
  <si>
    <t>飛びたい野田</t>
  </si>
  <si>
    <t>西日本工業大学</t>
  </si>
  <si>
    <t>飛行時間(min’sec”)</t>
  </si>
  <si>
    <t>発航時刻(時：分)</t>
  </si>
  <si>
    <t>平均対地速度(m/sec)</t>
  </si>
  <si>
    <t>ﾊﾟｲﾛｯﾄ 出力(W×min)</t>
  </si>
  <si>
    <t>ｴﾙﾛﾝ</t>
  </si>
  <si>
    <t>J21</t>
  </si>
  <si>
    <t>金沢工業大学</t>
  </si>
  <si>
    <t>ｻ</t>
  </si>
  <si>
    <t>H90</t>
  </si>
  <si>
    <t>芝浦工業大学</t>
  </si>
  <si>
    <t>×</t>
  </si>
  <si>
    <t>ﾘ</t>
  </si>
  <si>
    <t>H25</t>
  </si>
  <si>
    <t>東京工業大学</t>
  </si>
  <si>
    <t>H40</t>
  </si>
  <si>
    <t>都立科学技術大学</t>
  </si>
  <si>
    <t>ｻ；ｻｲｸﾘﾝｸﾞ</t>
  </si>
  <si>
    <t>ﾘ；ﾘｶﾝﾍﾞﾝﾄ</t>
  </si>
  <si>
    <t>から禁止となる！</t>
  </si>
  <si>
    <t>その他 コメント</t>
  </si>
  <si>
    <t>試験飛行  実績</t>
  </si>
  <si>
    <t>二人乗り</t>
  </si>
  <si>
    <t>ﾚﾍﾞﾙ8</t>
  </si>
  <si>
    <t>ﾚﾍﾞﾙ7</t>
  </si>
  <si>
    <t>ﾚﾍﾞﾙ6</t>
  </si>
  <si>
    <t>ﾚﾍﾞﾙ5</t>
  </si>
  <si>
    <t>ﾚﾍﾞﾙ4</t>
  </si>
  <si>
    <t>ﾚﾍﾞﾙ3</t>
  </si>
  <si>
    <t>ﾚﾍﾞﾙ2</t>
  </si>
  <si>
    <t>ﾚﾍﾞﾙ1</t>
  </si>
  <si>
    <t>※当日に各チームから直接 取材できた項目を、一覧にまとめたものである。</t>
  </si>
  <si>
    <t>K29</t>
  </si>
  <si>
    <t>ﾄﾞﾎﾞﾝ会</t>
  </si>
  <si>
    <t>DAE</t>
  </si>
  <si>
    <t xml:space="preserve"> </t>
  </si>
  <si>
    <t>13’01”0</t>
  </si>
  <si>
    <t>DAE 21,31</t>
  </si>
  <si>
    <t>SD8020</t>
  </si>
  <si>
    <t>H55</t>
  </si>
  <si>
    <t>第一工業大学</t>
  </si>
  <si>
    <t>DAE 11</t>
  </si>
  <si>
    <t xml:space="preserve"> </t>
  </si>
  <si>
    <t>J75</t>
  </si>
  <si>
    <t>東北大学</t>
  </si>
  <si>
    <t>02’48”0</t>
  </si>
  <si>
    <t>DAE 11,21,31</t>
  </si>
  <si>
    <t>豊田人力愛好会</t>
  </si>
  <si>
    <t>08’24”0</t>
  </si>
  <si>
    <t>DAE 21,31</t>
  </si>
  <si>
    <t xml:space="preserve"> </t>
  </si>
  <si>
    <t>H05</t>
  </si>
  <si>
    <t>Cool Thrust</t>
  </si>
  <si>
    <t>01’23”0</t>
  </si>
  <si>
    <t>J54</t>
  </si>
  <si>
    <t>近畿大学</t>
  </si>
  <si>
    <t>FX</t>
  </si>
  <si>
    <t>DAE 11,21</t>
  </si>
  <si>
    <t>03’19”0</t>
  </si>
  <si>
    <t>TWT</t>
  </si>
  <si>
    <t xml:space="preserve"> </t>
  </si>
  <si>
    <t>K12</t>
  </si>
  <si>
    <t>ｱｴﾛﾌﾟﾗﾉ</t>
  </si>
  <si>
    <t>26’42”0</t>
  </si>
  <si>
    <t>DAE 21,31,41</t>
  </si>
  <si>
    <t>A36</t>
  </si>
  <si>
    <t>DAE 21,31</t>
  </si>
  <si>
    <t>01’33”0</t>
  </si>
  <si>
    <t>04’50”0</t>
  </si>
  <si>
    <t>高度計は昨年のﾚｷﾞｭﾚｰｼｮﾝ</t>
  </si>
  <si>
    <t>ﾚﾍﾞﾙ</t>
  </si>
  <si>
    <t>結果はバンザイ</t>
  </si>
  <si>
    <t>4００ｍ程度</t>
  </si>
  <si>
    <t>日立化成＋地域住民＋つくば大学のﾒﾝﾊﾞｰ構成</t>
  </si>
  <si>
    <t>浮上せず、地上滑走のみ</t>
  </si>
  <si>
    <t>ﾌﾗｲ･ﾊﾞｲ･ﾜｲﾔ を採用、ｻｰﾎﾞ用ﾊﾞｯﾃﾘは電圧低下を避け尾翼近くに設置、空力的にはﾃｰﾙﾎﾞﾘｭｰﾑを大きく取り操縦を楽にした</t>
  </si>
  <si>
    <t>７００ｍ程度</t>
  </si>
  <si>
    <t>ﾚﾍﾞﾙ10</t>
  </si>
  <si>
    <t>ﾊﾟﾜｰﾏﾈｼﾞﾒﾝﾄをｼｭﾐﾚｰｼｮﾝしている</t>
  </si>
  <si>
    <t>プッシャー式、中翼</t>
  </si>
  <si>
    <t>浮上せず、地上滑走のみ</t>
  </si>
  <si>
    <t>ﾊﾟｲﾛｯﾄの体調を当日朝がﾍﾞｽﾄな状態に仕上げる</t>
  </si>
  <si>
    <t>１００ｍ程度Ｘ２０本以上</t>
  </si>
  <si>
    <t>ﾘｶﾝﾍﾞﾝﾄ型ｺｯｸﾋﾟｯﾄを胴体軸に近づけ 抵抗を低減、主翼前縁材にしわ多い</t>
  </si>
  <si>
    <t>５００ｍ程度</t>
  </si>
  <si>
    <t>早稲田・東工大・などのＯＢを集めたチーム</t>
  </si>
  <si>
    <t>４００ｍ程度</t>
  </si>
  <si>
    <t>１００ｍ弱Ｘ５・６本</t>
  </si>
  <si>
    <t>ﾚﾍﾞﾙ9</t>
  </si>
  <si>
    <t>試験飛行にて３００m程度の実績</t>
  </si>
  <si>
    <t>設計/構造的には、昨年2位の機体とほぼ変化無し</t>
  </si>
  <si>
    <t>ジャンプ８本</t>
  </si>
  <si>
    <t>ﾌﾟﾛﾍﾟﾗ ｾｯﾃｨﾝｸﾞ完了</t>
  </si>
  <si>
    <t>低翼＋ﾌﾟｯｼｬｰにこだわる</t>
  </si>
  <si>
    <t>２００ｍ程度Ｘ数本、初飛行＝6月下旬</t>
  </si>
  <si>
    <t>試験飛行で定常状態ｾｯﾃｨﾝｸﾞ完了</t>
  </si>
  <si>
    <t>社会人ﾁｰﾑ、作り始めて大会前日入れて（土日だけ）１０日ほどで金曜ＰＭ時点でまだ作っていた、 くし型主翼</t>
  </si>
  <si>
    <t>なし</t>
  </si>
  <si>
    <t>試験飛行にて５０m以上の実績</t>
  </si>
  <si>
    <t>試験飛行では、大きなﾄﾗﾌﾞﾙなしだったが、本番では垂直尾翼きかず。</t>
  </si>
  <si>
    <t>６００ｍ程度Ｘ数１０回、 初飛行＝５／１３</t>
  </si>
  <si>
    <t>単独 浮上 ～ 初期加速の補助可</t>
  </si>
  <si>
    <t>去年の小型軽量ｺﾝｾﾌﾟﾄ（記録は棄権）を踏襲し 今年用に仕上げた</t>
  </si>
  <si>
    <t>浮上せず、地上滑走のみ</t>
  </si>
  <si>
    <t>初浮上 ～ 外部補助動力可（曳航など）</t>
  </si>
  <si>
    <t>3枚プロペラ</t>
  </si>
  <si>
    <t>３００ｍ程度Ｘ３・４本、  初浮上＝5月末</t>
  </si>
  <si>
    <t>地上滑走ﾃｽﾄを実施</t>
  </si>
  <si>
    <t>設計速度を昨年より更に高速化、９．０ｍ/Sで設計→試験飛行で８．５ｍ／ｓにｾｯﾃｨﾝｸﾞ</t>
  </si>
  <si>
    <t>７００ｍ以上</t>
  </si>
  <si>
    <t>機体を完成させる</t>
  </si>
  <si>
    <t>強度試験 実施</t>
  </si>
  <si>
    <t>ドボン会</t>
  </si>
  <si>
    <t>第一工業大学</t>
  </si>
  <si>
    <t>東北大学</t>
  </si>
  <si>
    <t>第一工業大学</t>
  </si>
  <si>
    <t>ｱｴﾛﾌﾟﾗﾉ</t>
  </si>
  <si>
    <t>TOYOTA</t>
  </si>
  <si>
    <t>COOL THRUST</t>
  </si>
  <si>
    <t>近畿大学</t>
  </si>
  <si>
    <t>COOL THRUST</t>
  </si>
  <si>
    <t>ドボン会</t>
  </si>
  <si>
    <t>第一工業大学</t>
  </si>
  <si>
    <t>ｱｴﾛﾌﾟﾗﾉ</t>
  </si>
  <si>
    <t>芝浦工業大学</t>
  </si>
  <si>
    <t>ドボン会</t>
  </si>
  <si>
    <t>強度確認完了</t>
  </si>
  <si>
    <t>主翼/重心ｾｯﾃｨﾝｸﾞ</t>
  </si>
  <si>
    <t>ﾚﾍﾞﾙ</t>
  </si>
  <si>
    <t>内容</t>
  </si>
  <si>
    <t>位置付け</t>
  </si>
  <si>
    <t>初期ﾄﾗﾌﾞﾙ修復完了</t>
  </si>
  <si>
    <t>長距離ﾄﾚｰﾆﾝｸﾞ</t>
  </si>
  <si>
    <t>機体空力系 完成</t>
  </si>
  <si>
    <t>推力系 完成</t>
  </si>
  <si>
    <t>見た目の機体完成</t>
  </si>
  <si>
    <t>気流急変を想定し試験飛行(蛇行練習)を実施</t>
  </si>
  <si>
    <t>琵琶湖湖面上の気象の事前調査を実施</t>
  </si>
  <si>
    <t>ﾊﾟｲﾛｯﾄのﾄﾚｰﾆﾝｸﾞｽｹｼﾞｭｰﾙが２年半分出来ている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</si>
</sst>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_);[Red]\(0.00\)"/>
    <numFmt numFmtId="179" formatCode="0.0_);[Red]\(0.0\)"/>
    <numFmt numFmtId="180" formatCode="0.0_ "/>
    <numFmt numFmtId="181" formatCode="0.00_ "/>
  </numFmts>
  <fonts count="40">
    <font>
      <sz val="11"/>
      <name val="明朝"/>
      <family val="1"/>
    </font>
    <font>
      <b/>
      <sz val="11"/>
      <name val="明朝"/>
      <family val="1"/>
    </font>
    <font>
      <i/>
      <sz val="11"/>
      <name val="明朝"/>
      <family val="1"/>
    </font>
    <font>
      <b/>
      <i/>
      <sz val="11"/>
      <name val="明朝"/>
      <family val="1"/>
    </font>
    <font>
      <b/>
      <sz val="14"/>
      <name val="明朝"/>
      <family val="1"/>
    </font>
    <font>
      <sz val="20"/>
      <name val="明朝"/>
      <family val="1"/>
    </font>
    <font>
      <sz val="16"/>
      <name val="明朝"/>
      <family val="1"/>
    </font>
    <font>
      <sz val="6"/>
      <name val="ＭＳ Ｐ明朝"/>
      <family val="1"/>
    </font>
    <font>
      <sz val="10"/>
      <name val="ＭＳ ゴシック"/>
      <family val="3"/>
    </font>
    <font>
      <b/>
      <i/>
      <sz val="14"/>
      <name val="ＭＳ ゴシック"/>
      <family val="3"/>
    </font>
    <font>
      <i/>
      <sz val="18"/>
      <name val="ＭＳ ゴシック"/>
      <family val="3"/>
    </font>
    <font>
      <sz val="11"/>
      <name val="ＭＳ Ｐゴシック"/>
      <family val="3"/>
    </font>
    <font>
      <sz val="10"/>
      <name val="明朝"/>
      <family val="1"/>
    </font>
    <font>
      <sz val="20"/>
      <name val="ＭＳ Ｐゴシック"/>
      <family val="3"/>
    </font>
    <font>
      <sz val="14"/>
      <name val="ＭＳ Ｐゴシック"/>
      <family val="3"/>
    </font>
    <font>
      <sz val="12"/>
      <name val="ＭＳ Ｐゴシック"/>
      <family val="3"/>
    </font>
    <font>
      <sz val="14.5"/>
      <name val="ＭＳ Ｐゴシック"/>
      <family val="3"/>
    </font>
    <font>
      <sz val="10"/>
      <name val="ＭＳ Ｐゴシック"/>
      <family val="3"/>
    </font>
    <font>
      <sz val="13.75"/>
      <name val="ＭＳ Ｐゴシック"/>
      <family val="3"/>
    </font>
    <font>
      <sz val="11.75"/>
      <name val="ＭＳ Ｐゴシック"/>
      <family val="3"/>
    </font>
    <font>
      <sz val="15.25"/>
      <name val="ＭＳ Ｐゴシック"/>
      <family val="3"/>
    </font>
    <font>
      <sz val="16"/>
      <name val="ＭＳ Ｐゴシック"/>
      <family val="3"/>
    </font>
    <font>
      <sz val="9.5"/>
      <name val="ＭＳ Ｐゴシック"/>
      <family val="3"/>
    </font>
    <font>
      <sz val="11.5"/>
      <name val="ＭＳ Ｐゴシック"/>
      <family val="3"/>
    </font>
    <font>
      <sz val="13.25"/>
      <name val="ＭＳ Ｐゴシック"/>
      <family val="3"/>
    </font>
    <font>
      <sz val="10.25"/>
      <name val="ＭＳ Ｐゴシック"/>
      <family val="3"/>
    </font>
    <font>
      <sz val="9.25"/>
      <name val="ＭＳ Ｐゴシック"/>
      <family val="3"/>
    </font>
    <font>
      <sz val="14.25"/>
      <name val="ＭＳ Ｐゴシック"/>
      <family val="3"/>
    </font>
    <font>
      <sz val="17"/>
      <name val="ＭＳ Ｐゴシック"/>
      <family val="3"/>
    </font>
    <font>
      <sz val="9.75"/>
      <name val="ＭＳ Ｐゴシック"/>
      <family val="3"/>
    </font>
    <font>
      <sz val="15.5"/>
      <name val="ＭＳ Ｐゴシック"/>
      <family val="3"/>
    </font>
    <font>
      <i/>
      <sz val="18"/>
      <name val="明朝"/>
      <family val="1"/>
    </font>
    <font>
      <sz val="11"/>
      <name val="ＭＳ ゴシック"/>
      <family val="3"/>
    </font>
    <font>
      <sz val="23.25"/>
      <name val="ＭＳ Ｐゴシック"/>
      <family val="3"/>
    </font>
    <font>
      <sz val="14.75"/>
      <name val="ＭＳ Ｐゴシック"/>
      <family val="3"/>
    </font>
    <font>
      <sz val="17.5"/>
      <name val="ＭＳ Ｐゴシック"/>
      <family val="3"/>
    </font>
    <font>
      <sz val="10.75"/>
      <name val="ＭＳ Ｐゴシック"/>
      <family val="3"/>
    </font>
    <font>
      <sz val="13.5"/>
      <name val="ＭＳ Ｐゴシック"/>
      <family val="3"/>
    </font>
    <font>
      <sz val="15"/>
      <name val="ＭＳ Ｐゴシック"/>
      <family val="3"/>
    </font>
    <font>
      <sz val="18.25"/>
      <name val="ＭＳ Ｐゴシック"/>
      <family val="3"/>
    </font>
  </fonts>
  <fills count="2">
    <fill>
      <patternFill/>
    </fill>
    <fill>
      <patternFill patternType="gray125"/>
    </fill>
  </fills>
  <borders count="73">
    <border>
      <left/>
      <right/>
      <top/>
      <bottom/>
      <diagonal/>
    </border>
    <border>
      <left style="thin"/>
      <right style="hair"/>
      <top style="thin"/>
      <bottom style="thin"/>
    </border>
    <border>
      <left>
        <color indexed="63"/>
      </left>
      <right style="hair"/>
      <top style="thin"/>
      <bottom style="thin"/>
    </border>
    <border>
      <left>
        <color indexed="63"/>
      </left>
      <right style="thin"/>
      <top style="thin"/>
      <bottom style="thin"/>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hair"/>
    </border>
    <border>
      <left>
        <color indexed="63"/>
      </left>
      <right style="thin"/>
      <top>
        <color indexed="63"/>
      </top>
      <bottom style="hair"/>
    </border>
    <border>
      <left style="thin"/>
      <right style="hair"/>
      <top>
        <color indexed="63"/>
      </top>
      <bottom style="hair"/>
    </border>
    <border>
      <left style="thin"/>
      <right style="hair"/>
      <top>
        <color indexed="63"/>
      </top>
      <bottom style="thin"/>
    </border>
    <border>
      <left>
        <color indexed="63"/>
      </left>
      <right style="hair"/>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style="thin"/>
      <right style="hair"/>
      <top style="hair"/>
      <bottom style="hair"/>
    </border>
    <border>
      <left style="medium"/>
      <right style="hair"/>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medium"/>
      <right style="hair"/>
      <top style="medium"/>
      <bottom>
        <color indexed="63"/>
      </bottom>
    </border>
    <border>
      <left>
        <color indexed="63"/>
      </left>
      <right style="hair"/>
      <top style="medium"/>
      <bottom style="hair"/>
    </border>
    <border>
      <left>
        <color indexed="63"/>
      </left>
      <right style="medium"/>
      <top style="medium"/>
      <bottom style="hair"/>
    </border>
    <border>
      <left>
        <color indexed="63"/>
      </left>
      <right style="hair"/>
      <top style="medium"/>
      <bottom>
        <color indexed="63"/>
      </bottom>
    </border>
    <border>
      <left style="medium"/>
      <right style="hair"/>
      <top>
        <color indexed="63"/>
      </top>
      <bottom>
        <color indexed="63"/>
      </bottom>
    </border>
    <border>
      <left>
        <color indexed="63"/>
      </left>
      <right style="medium"/>
      <top>
        <color indexed="63"/>
      </top>
      <bottom style="hair"/>
    </border>
    <border>
      <left>
        <color indexed="63"/>
      </left>
      <right style="hair"/>
      <top>
        <color indexed="63"/>
      </top>
      <bottom>
        <color indexed="63"/>
      </bottom>
    </border>
    <border>
      <left>
        <color indexed="63"/>
      </left>
      <right style="medium"/>
      <top>
        <color indexed="63"/>
      </top>
      <bottom style="thin"/>
    </border>
    <border>
      <left style="medium"/>
      <right style="hair"/>
      <top>
        <color indexed="63"/>
      </top>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color indexed="63"/>
      </left>
      <right style="hair"/>
      <top style="hair"/>
      <bottom style="thin"/>
    </border>
    <border>
      <left>
        <color indexed="63"/>
      </left>
      <right style="medium"/>
      <top style="hair"/>
      <bottom style="thin"/>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hair"/>
      <right style="hair"/>
      <top style="thin"/>
      <bottom style="thin"/>
    </border>
    <border>
      <left style="hair"/>
      <right style="thin"/>
      <top style="thin"/>
      <bottom style="thin"/>
    </border>
    <border>
      <left style="hair"/>
      <right>
        <color indexed="63"/>
      </right>
      <top style="thin"/>
      <bottom style="thin"/>
    </border>
    <border>
      <left style="thin"/>
      <right style="thin"/>
      <top style="thin"/>
      <bottom style="thin"/>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thin"/>
      <right style="thin"/>
      <top style="hair"/>
      <bottom style="hair"/>
    </border>
    <border>
      <left style="hair"/>
      <right style="hair"/>
      <top style="hair"/>
      <bottom style="hair"/>
    </border>
    <border>
      <left style="hair"/>
      <right style="thin"/>
      <top style="hair"/>
      <bottom style="hair"/>
    </border>
    <border>
      <left style="thin"/>
      <right style="hair"/>
      <top style="hair"/>
      <bottom style="thin"/>
    </border>
    <border>
      <left>
        <color indexed="63"/>
      </left>
      <right style="thin"/>
      <top style="hair"/>
      <bottom style="thin"/>
    </border>
    <border>
      <left style="hair"/>
      <right>
        <color indexed="63"/>
      </right>
      <top style="hair"/>
      <bottom style="thin"/>
    </border>
    <border>
      <left style="hair"/>
      <right style="thin"/>
      <top style="hair"/>
      <bottom style="thin"/>
    </border>
    <border>
      <left>
        <color indexed="63"/>
      </left>
      <right>
        <color indexed="63"/>
      </right>
      <top style="hair"/>
      <bottom style="thin"/>
    </border>
    <border>
      <left style="thin"/>
      <right style="thin"/>
      <top style="hair"/>
      <bottom style="thin"/>
    </border>
    <border>
      <left style="thin"/>
      <right style="hair"/>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thin"/>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4">
    <xf numFmtId="0" fontId="0" fillId="0" borderId="0" xfId="0" applyAlignment="1">
      <alignment/>
    </xf>
    <xf numFmtId="0" fontId="0" fillId="0" borderId="1" xfId="0" applyBorder="1" applyAlignment="1">
      <alignment/>
    </xf>
    <xf numFmtId="0" fontId="0" fillId="0" borderId="2" xfId="0" applyBorder="1" applyAlignment="1">
      <alignment horizontal="centerContinuous"/>
    </xf>
    <xf numFmtId="0" fontId="0" fillId="0" borderId="2" xfId="0" applyBorder="1" applyAlignment="1">
      <alignment/>
    </xf>
    <xf numFmtId="0" fontId="0" fillId="0" borderId="3" xfId="0" applyBorder="1" applyAlignment="1">
      <alignment/>
    </xf>
    <xf numFmtId="0" fontId="0" fillId="0" borderId="4" xfId="0" applyBorder="1" applyAlignment="1">
      <alignment horizontal="centerContinuous"/>
    </xf>
    <xf numFmtId="0" fontId="0" fillId="0" borderId="4" xfId="0" applyBorder="1" applyAlignment="1">
      <alignment/>
    </xf>
    <xf numFmtId="2" fontId="0" fillId="0" borderId="4" xfId="0" applyNumberFormat="1" applyBorder="1" applyAlignment="1">
      <alignment/>
    </xf>
    <xf numFmtId="0" fontId="0" fillId="0" borderId="5" xfId="0" applyBorder="1" applyAlignment="1">
      <alignment/>
    </xf>
    <xf numFmtId="0" fontId="0" fillId="0" borderId="6" xfId="0" applyBorder="1" applyAlignment="1">
      <alignment horizontal="centerContinuous"/>
    </xf>
    <xf numFmtId="0" fontId="0" fillId="0" borderId="6" xfId="0" applyBorder="1" applyAlignment="1">
      <alignment/>
    </xf>
    <xf numFmtId="2" fontId="0" fillId="0" borderId="6" xfId="0" applyNumberFormat="1" applyBorder="1" applyAlignment="1">
      <alignment/>
    </xf>
    <xf numFmtId="0" fontId="0" fillId="0" borderId="7" xfId="0" applyBorder="1" applyAlignment="1">
      <alignment/>
    </xf>
    <xf numFmtId="0" fontId="0" fillId="0" borderId="0" xfId="0" applyAlignment="1">
      <alignment horizontal="right"/>
    </xf>
    <xf numFmtId="0" fontId="0" fillId="0" borderId="8" xfId="0" applyBorder="1" applyAlignment="1">
      <alignment horizontal="centerContinuous"/>
    </xf>
    <xf numFmtId="0" fontId="0" fillId="0" borderId="9" xfId="0" applyBorder="1" applyAlignment="1">
      <alignment horizontal="centerContinuous"/>
    </xf>
    <xf numFmtId="0" fontId="0" fillId="0" borderId="10" xfId="0" applyBorder="1" applyAlignment="1">
      <alignment textRotation="90"/>
    </xf>
    <xf numFmtId="0" fontId="0" fillId="0" borderId="10" xfId="0" applyBorder="1" applyAlignment="1">
      <alignment horizontal="centerContinuous"/>
    </xf>
    <xf numFmtId="176" fontId="0" fillId="0" borderId="6" xfId="0" applyNumberFormat="1" applyBorder="1" applyAlignment="1">
      <alignment/>
    </xf>
    <xf numFmtId="0" fontId="0" fillId="0" borderId="11" xfId="0" applyBorder="1" applyAlignment="1">
      <alignment/>
    </xf>
    <xf numFmtId="0" fontId="0" fillId="0" borderId="11" xfId="0" applyBorder="1" applyAlignment="1">
      <alignment textRotation="90"/>
    </xf>
    <xf numFmtId="176" fontId="0" fillId="0" borderId="7" xfId="0" applyNumberFormat="1" applyBorder="1" applyAlignment="1">
      <alignment/>
    </xf>
    <xf numFmtId="2" fontId="0" fillId="0" borderId="7" xfId="0" applyNumberFormat="1" applyBorder="1" applyAlignment="1">
      <alignment/>
    </xf>
    <xf numFmtId="177" fontId="0" fillId="0" borderId="7" xfId="0" applyNumberFormat="1" applyBorder="1" applyAlignment="1">
      <alignment/>
    </xf>
    <xf numFmtId="0" fontId="0" fillId="0" borderId="12" xfId="0" applyBorder="1" applyAlignment="1">
      <alignment/>
    </xf>
    <xf numFmtId="0" fontId="0" fillId="0" borderId="13" xfId="0" applyBorder="1" applyAlignment="1">
      <alignment horizontal="centerContinuous"/>
    </xf>
    <xf numFmtId="0" fontId="0" fillId="0" borderId="3" xfId="0" applyBorder="1" applyAlignment="1">
      <alignment horizontal="centerContinuous"/>
    </xf>
    <xf numFmtId="0" fontId="0" fillId="0" borderId="14" xfId="0" applyBorder="1" applyAlignment="1">
      <alignment textRotation="90"/>
    </xf>
    <xf numFmtId="176" fontId="0" fillId="0" borderId="4" xfId="0" applyNumberFormat="1" applyBorder="1" applyAlignment="1">
      <alignment/>
    </xf>
    <xf numFmtId="176" fontId="0" fillId="0" borderId="5" xfId="0" applyNumberFormat="1" applyBorder="1" applyAlignment="1">
      <alignment/>
    </xf>
    <xf numFmtId="2" fontId="0" fillId="0" borderId="5" xfId="0" applyNumberFormat="1" applyBorder="1" applyAlignment="1">
      <alignment/>
    </xf>
    <xf numFmtId="177" fontId="0" fillId="0" borderId="5" xfId="0" applyNumberFormat="1" applyBorder="1" applyAlignment="1">
      <alignment/>
    </xf>
    <xf numFmtId="0" fontId="0" fillId="0" borderId="11" xfId="0" applyBorder="1" applyAlignment="1">
      <alignment textRotation="90" wrapText="1"/>
    </xf>
    <xf numFmtId="0" fontId="0" fillId="0" borderId="10" xfId="0" applyBorder="1" applyAlignment="1">
      <alignment textRotation="90" wrapText="1"/>
    </xf>
    <xf numFmtId="0" fontId="0" fillId="0" borderId="5" xfId="0" applyBorder="1" applyAlignment="1">
      <alignment horizontal="centerContinuous"/>
    </xf>
    <xf numFmtId="0" fontId="0" fillId="0" borderId="7" xfId="0" applyBorder="1" applyAlignment="1">
      <alignment horizontal="centerContinuous"/>
    </xf>
    <xf numFmtId="0" fontId="0" fillId="0" borderId="15" xfId="0" applyBorder="1" applyAlignment="1">
      <alignment/>
    </xf>
    <xf numFmtId="2" fontId="0" fillId="0" borderId="16" xfId="0" applyNumberFormat="1" applyBorder="1" applyAlignment="1">
      <alignment/>
    </xf>
    <xf numFmtId="0" fontId="0" fillId="0" borderId="0" xfId="0" applyBorder="1" applyAlignment="1">
      <alignment/>
    </xf>
    <xf numFmtId="9" fontId="0" fillId="0" borderId="0" xfId="0" applyNumberFormat="1" applyAlignment="1">
      <alignment/>
    </xf>
    <xf numFmtId="0" fontId="8" fillId="0" borderId="17" xfId="0" applyFont="1" applyBorder="1" applyAlignment="1">
      <alignment vertical="top"/>
    </xf>
    <xf numFmtId="0" fontId="8" fillId="0" borderId="18" xfId="0" applyFont="1" applyBorder="1" applyAlignment="1">
      <alignment vertical="top"/>
    </xf>
    <xf numFmtId="0" fontId="8" fillId="0" borderId="19" xfId="0" applyFont="1" applyBorder="1" applyAlignment="1">
      <alignment vertical="top"/>
    </xf>
    <xf numFmtId="0" fontId="8" fillId="0" borderId="19" xfId="0" applyFont="1" applyBorder="1" applyAlignment="1">
      <alignment vertical="center"/>
    </xf>
    <xf numFmtId="0" fontId="8" fillId="0" borderId="16" xfId="0" applyFont="1" applyBorder="1" applyAlignment="1">
      <alignment vertical="center"/>
    </xf>
    <xf numFmtId="0" fontId="8" fillId="0" borderId="0" xfId="0" applyFont="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6"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4"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57" fontId="8" fillId="0" borderId="32" xfId="0" applyNumberFormat="1" applyFont="1" applyBorder="1" applyAlignment="1" quotePrefix="1">
      <alignment vertical="center"/>
    </xf>
    <xf numFmtId="0" fontId="8" fillId="0" borderId="33" xfId="0" applyFont="1" applyBorder="1" applyAlignment="1">
      <alignment vertical="center"/>
    </xf>
    <xf numFmtId="0" fontId="8" fillId="0" borderId="32" xfId="0" applyFont="1" applyBorder="1" applyAlignment="1">
      <alignment vertical="center"/>
    </xf>
    <xf numFmtId="0" fontId="8" fillId="0" borderId="0"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9" fillId="0" borderId="0" xfId="0" applyFont="1" applyAlignment="1">
      <alignment horizontal="right" vertical="top"/>
    </xf>
    <xf numFmtId="0" fontId="11" fillId="0" borderId="0" xfId="0" applyFont="1" applyAlignment="1">
      <alignment/>
    </xf>
    <xf numFmtId="22" fontId="11" fillId="0" borderId="0" xfId="0" applyNumberFormat="1" applyFont="1" applyAlignment="1">
      <alignment/>
    </xf>
    <xf numFmtId="0" fontId="11" fillId="0" borderId="12" xfId="0" applyFont="1" applyBorder="1" applyAlignment="1">
      <alignment/>
    </xf>
    <xf numFmtId="0" fontId="11" fillId="0" borderId="3" xfId="0" applyFont="1" applyBorder="1" applyAlignment="1">
      <alignment/>
    </xf>
    <xf numFmtId="0" fontId="11" fillId="0" borderId="13" xfId="0" applyFont="1" applyBorder="1" applyAlignment="1">
      <alignment horizontal="centerContinuous"/>
    </xf>
    <xf numFmtId="0" fontId="11" fillId="0" borderId="3" xfId="0" applyFont="1" applyBorder="1" applyAlignment="1">
      <alignment horizontal="centerContinuous"/>
    </xf>
    <xf numFmtId="0" fontId="11" fillId="0" borderId="13" xfId="0" applyFont="1" applyBorder="1" applyAlignment="1">
      <alignment/>
    </xf>
    <xf numFmtId="0" fontId="11" fillId="0" borderId="42" xfId="0" applyFont="1" applyBorder="1" applyAlignment="1">
      <alignment/>
    </xf>
    <xf numFmtId="0" fontId="11" fillId="0" borderId="1" xfId="0" applyFont="1" applyBorder="1" applyAlignment="1">
      <alignment textRotation="90"/>
    </xf>
    <xf numFmtId="0" fontId="11" fillId="0" borderId="2" xfId="0" applyFont="1" applyBorder="1" applyAlignment="1">
      <alignment textRotation="90"/>
    </xf>
    <xf numFmtId="0" fontId="11" fillId="0" borderId="43" xfId="0" applyFont="1" applyBorder="1" applyAlignment="1">
      <alignment textRotation="90"/>
    </xf>
    <xf numFmtId="0" fontId="11" fillId="0" borderId="44" xfId="0" applyFont="1" applyBorder="1" applyAlignment="1">
      <alignment textRotation="90"/>
    </xf>
    <xf numFmtId="0" fontId="11" fillId="0" borderId="2" xfId="0" applyFont="1" applyBorder="1" applyAlignment="1">
      <alignment textRotation="90" wrapText="1"/>
    </xf>
    <xf numFmtId="0" fontId="11" fillId="0" borderId="3" xfId="0" applyFont="1" applyBorder="1" applyAlignment="1">
      <alignment textRotation="90"/>
    </xf>
    <xf numFmtId="0" fontId="11" fillId="0" borderId="2" xfId="0" applyFont="1" applyBorder="1" applyAlignment="1">
      <alignment horizontal="centerContinuous"/>
    </xf>
    <xf numFmtId="0" fontId="11" fillId="0" borderId="3" xfId="0" applyFont="1" applyBorder="1" applyAlignment="1">
      <alignment textRotation="90" wrapText="1"/>
    </xf>
    <xf numFmtId="0" fontId="11" fillId="0" borderId="1" xfId="0" applyFont="1" applyBorder="1" applyAlignment="1">
      <alignment textRotation="90" wrapText="1"/>
    </xf>
    <xf numFmtId="0" fontId="11" fillId="0" borderId="45" xfId="0" applyFont="1" applyBorder="1" applyAlignment="1">
      <alignment textRotation="90" wrapText="1"/>
    </xf>
    <xf numFmtId="0" fontId="11" fillId="0" borderId="13" xfId="0" applyFont="1" applyBorder="1" applyAlignment="1">
      <alignment textRotation="90" wrapText="1"/>
    </xf>
    <xf numFmtId="0" fontId="11" fillId="0" borderId="44" xfId="0" applyFont="1" applyBorder="1" applyAlignment="1">
      <alignment textRotation="90" wrapText="1"/>
    </xf>
    <xf numFmtId="0" fontId="11" fillId="0" borderId="46" xfId="0" applyFont="1" applyBorder="1" applyAlignment="1">
      <alignment textRotation="90"/>
    </xf>
    <xf numFmtId="0" fontId="11" fillId="0" borderId="8" xfId="0" applyFont="1" applyBorder="1" applyAlignment="1">
      <alignment horizontal="centerContinuous"/>
    </xf>
    <xf numFmtId="0" fontId="11" fillId="0" borderId="7" xfId="0" applyFont="1" applyBorder="1" applyAlignment="1">
      <alignment/>
    </xf>
    <xf numFmtId="0" fontId="11" fillId="0" borderId="6" xfId="0" applyFont="1" applyBorder="1" applyAlignment="1">
      <alignment horizontal="right"/>
    </xf>
    <xf numFmtId="0" fontId="11" fillId="0" borderId="6" xfId="0" applyFont="1" applyBorder="1" applyAlignment="1">
      <alignment textRotation="90"/>
    </xf>
    <xf numFmtId="0" fontId="11" fillId="0" borderId="30" xfId="0" applyFont="1" applyBorder="1" applyAlignment="1">
      <alignment textRotation="90"/>
    </xf>
    <xf numFmtId="0" fontId="11" fillId="0" borderId="47" xfId="0" applyFont="1" applyBorder="1" applyAlignment="1">
      <alignment textRotation="90"/>
    </xf>
    <xf numFmtId="0" fontId="11" fillId="0" borderId="48" xfId="0" applyFont="1" applyBorder="1" applyAlignment="1">
      <alignment textRotation="90"/>
    </xf>
    <xf numFmtId="0" fontId="11" fillId="0" borderId="6" xfId="0" applyFont="1" applyBorder="1" applyAlignment="1">
      <alignment/>
    </xf>
    <xf numFmtId="0" fontId="11" fillId="0" borderId="6" xfId="0" applyFont="1" applyBorder="1" applyAlignment="1">
      <alignment wrapText="1"/>
    </xf>
    <xf numFmtId="0" fontId="11" fillId="0" borderId="7" xfId="0" applyFont="1" applyBorder="1" applyAlignment="1">
      <alignment/>
    </xf>
    <xf numFmtId="179" fontId="11" fillId="0" borderId="8" xfId="0" applyNumberFormat="1" applyFont="1" applyBorder="1" applyAlignment="1">
      <alignment/>
    </xf>
    <xf numFmtId="0" fontId="11" fillId="0" borderId="30" xfId="0" applyFont="1" applyBorder="1" applyAlignment="1">
      <alignment/>
    </xf>
    <xf numFmtId="176" fontId="11" fillId="0" borderId="6" xfId="0" applyNumberFormat="1" applyFont="1" applyBorder="1" applyAlignment="1">
      <alignment/>
    </xf>
    <xf numFmtId="0" fontId="11" fillId="0" borderId="6" xfId="0" applyFont="1" applyBorder="1" applyAlignment="1">
      <alignment horizontal="centerContinuous"/>
    </xf>
    <xf numFmtId="0" fontId="11" fillId="0" borderId="7" xfId="0" applyFont="1" applyBorder="1" applyAlignment="1">
      <alignment wrapText="1"/>
    </xf>
    <xf numFmtId="0" fontId="11" fillId="0" borderId="8" xfId="0" applyFont="1" applyBorder="1" applyAlignment="1">
      <alignment wrapText="1"/>
    </xf>
    <xf numFmtId="0" fontId="11" fillId="0" borderId="47" xfId="0" applyFont="1" applyBorder="1" applyAlignment="1">
      <alignment wrapText="1"/>
    </xf>
    <xf numFmtId="0" fontId="11" fillId="0" borderId="29" xfId="0" applyFont="1" applyBorder="1" applyAlignment="1">
      <alignment wrapText="1"/>
    </xf>
    <xf numFmtId="0" fontId="11" fillId="0" borderId="48" xfId="0" applyFont="1" applyBorder="1" applyAlignment="1">
      <alignment wrapText="1"/>
    </xf>
    <xf numFmtId="0" fontId="11" fillId="0" borderId="48" xfId="0" applyFont="1" applyBorder="1" applyAlignment="1">
      <alignment/>
    </xf>
    <xf numFmtId="0" fontId="11" fillId="0" borderId="49" xfId="0" applyFont="1" applyBorder="1" applyAlignment="1">
      <alignment/>
    </xf>
    <xf numFmtId="0" fontId="11" fillId="0" borderId="6" xfId="0" applyFont="1" applyBorder="1" applyAlignment="1">
      <alignment/>
    </xf>
    <xf numFmtId="0" fontId="11" fillId="0" borderId="30" xfId="0" applyFont="1" applyBorder="1" applyAlignment="1">
      <alignment/>
    </xf>
    <xf numFmtId="20" fontId="11" fillId="0" borderId="47" xfId="0" applyNumberFormat="1" applyFont="1" applyBorder="1" applyAlignment="1">
      <alignment/>
    </xf>
    <xf numFmtId="2" fontId="11" fillId="0" borderId="48" xfId="0" applyNumberFormat="1" applyFont="1" applyBorder="1" applyAlignment="1">
      <alignment/>
    </xf>
    <xf numFmtId="179" fontId="11" fillId="0" borderId="6" xfId="0" applyNumberFormat="1" applyFont="1" applyBorder="1" applyAlignment="1">
      <alignment/>
    </xf>
    <xf numFmtId="178" fontId="11" fillId="0" borderId="6" xfId="0" applyNumberFormat="1" applyFont="1" applyBorder="1" applyAlignment="1">
      <alignment/>
    </xf>
    <xf numFmtId="2" fontId="11" fillId="0" borderId="6" xfId="0" applyNumberFormat="1" applyFont="1" applyBorder="1" applyAlignment="1">
      <alignment/>
    </xf>
    <xf numFmtId="180" fontId="11" fillId="0" borderId="30" xfId="0" applyNumberFormat="1" applyFont="1" applyBorder="1" applyAlignment="1">
      <alignment/>
    </xf>
    <xf numFmtId="179" fontId="11" fillId="0" borderId="7" xfId="0" applyNumberFormat="1" applyFont="1" applyBorder="1" applyAlignment="1">
      <alignment/>
    </xf>
    <xf numFmtId="180" fontId="11" fillId="0" borderId="6" xfId="0" applyNumberFormat="1" applyFont="1" applyBorder="1" applyAlignment="1">
      <alignment/>
    </xf>
    <xf numFmtId="2" fontId="11" fillId="0" borderId="7" xfId="0" applyNumberFormat="1" applyFont="1" applyBorder="1" applyAlignment="1">
      <alignment/>
    </xf>
    <xf numFmtId="0" fontId="11" fillId="0" borderId="48" xfId="0" applyFont="1" applyBorder="1" applyAlignment="1">
      <alignment horizontal="center" wrapText="1"/>
    </xf>
    <xf numFmtId="0" fontId="11" fillId="0" borderId="48" xfId="0" applyFont="1" applyBorder="1" applyAlignment="1">
      <alignment horizontal="centerContinuous"/>
    </xf>
    <xf numFmtId="9" fontId="11" fillId="0" borderId="50" xfId="0" applyNumberFormat="1" applyFont="1" applyBorder="1" applyAlignment="1">
      <alignment/>
    </xf>
    <xf numFmtId="179" fontId="11" fillId="0" borderId="7" xfId="0" applyNumberFormat="1" applyFont="1" applyBorder="1" applyAlignment="1">
      <alignment/>
    </xf>
    <xf numFmtId="177" fontId="11" fillId="0" borderId="7" xfId="0" applyNumberFormat="1" applyFont="1" applyBorder="1" applyAlignment="1">
      <alignment/>
    </xf>
    <xf numFmtId="0" fontId="11" fillId="0" borderId="8" xfId="0" applyFont="1" applyBorder="1" applyAlignment="1">
      <alignment/>
    </xf>
    <xf numFmtId="0" fontId="11" fillId="0" borderId="47" xfId="0" applyFont="1" applyBorder="1" applyAlignment="1">
      <alignment/>
    </xf>
    <xf numFmtId="0" fontId="11" fillId="0" borderId="14" xfId="0" applyFont="1" applyBorder="1" applyAlignment="1">
      <alignment horizontal="centerContinuous"/>
    </xf>
    <xf numFmtId="0" fontId="11" fillId="0" borderId="11" xfId="0" applyFont="1" applyBorder="1" applyAlignment="1">
      <alignment/>
    </xf>
    <xf numFmtId="0" fontId="11" fillId="0" borderId="10" xfId="0" applyFont="1" applyBorder="1" applyAlignment="1">
      <alignment/>
    </xf>
    <xf numFmtId="0" fontId="11" fillId="0" borderId="51" xfId="0" applyFont="1" applyBorder="1" applyAlignment="1">
      <alignment/>
    </xf>
    <xf numFmtId="2" fontId="11" fillId="0" borderId="52" xfId="0" applyNumberFormat="1" applyFont="1" applyBorder="1" applyAlignment="1">
      <alignment/>
    </xf>
    <xf numFmtId="179" fontId="11" fillId="0" borderId="6" xfId="0" applyNumberFormat="1" applyFont="1" applyBorder="1" applyAlignment="1">
      <alignment/>
    </xf>
    <xf numFmtId="178" fontId="11" fillId="0" borderId="6" xfId="0" applyNumberFormat="1" applyFont="1" applyBorder="1" applyAlignment="1">
      <alignment/>
    </xf>
    <xf numFmtId="0" fontId="11" fillId="0" borderId="30" xfId="0" applyFont="1" applyBorder="1" applyAlignment="1">
      <alignment horizontal="centerContinuous"/>
    </xf>
    <xf numFmtId="21" fontId="11" fillId="0" borderId="30" xfId="0" applyNumberFormat="1" applyFont="1" applyBorder="1" applyAlignment="1" quotePrefix="1">
      <alignment horizontal="right"/>
    </xf>
    <xf numFmtId="0" fontId="11" fillId="0" borderId="6" xfId="0" applyFont="1" applyBorder="1" applyAlignment="1">
      <alignment horizontal="left"/>
    </xf>
    <xf numFmtId="0" fontId="11" fillId="0" borderId="10" xfId="0" applyFont="1" applyBorder="1" applyAlignment="1">
      <alignment horizontal="right"/>
    </xf>
    <xf numFmtId="0" fontId="11" fillId="0" borderId="51" xfId="0" applyFont="1" applyBorder="1" applyAlignment="1">
      <alignment horizontal="centerContinuous"/>
    </xf>
    <xf numFmtId="0" fontId="11" fillId="0" borderId="7" xfId="0" applyFont="1" applyBorder="1" applyAlignment="1">
      <alignment horizontal="centerContinuous"/>
    </xf>
    <xf numFmtId="0" fontId="11" fillId="0" borderId="53" xfId="0" applyFont="1" applyBorder="1" applyAlignment="1">
      <alignment horizontal="centerContinuous"/>
    </xf>
    <xf numFmtId="0" fontId="11" fillId="0" borderId="54" xfId="0" applyFont="1" applyBorder="1" applyAlignment="1">
      <alignment/>
    </xf>
    <xf numFmtId="0" fontId="11" fillId="0" borderId="32" xfId="0" applyFont="1" applyBorder="1" applyAlignment="1">
      <alignment/>
    </xf>
    <xf numFmtId="0" fontId="11" fillId="0" borderId="31" xfId="0" applyFont="1" applyBorder="1" applyAlignment="1">
      <alignment/>
    </xf>
    <xf numFmtId="0" fontId="11" fillId="0" borderId="55" xfId="0" applyFont="1" applyBorder="1" applyAlignment="1">
      <alignment/>
    </xf>
    <xf numFmtId="2" fontId="11" fillId="0" borderId="56" xfId="0" applyNumberFormat="1" applyFont="1" applyBorder="1" applyAlignment="1">
      <alignment/>
    </xf>
    <xf numFmtId="0" fontId="11" fillId="0" borderId="32" xfId="0" applyFont="1" applyBorder="1" applyAlignment="1">
      <alignment/>
    </xf>
    <xf numFmtId="0" fontId="11" fillId="0" borderId="32" xfId="0" applyFont="1" applyBorder="1" applyAlignment="1">
      <alignment wrapText="1"/>
    </xf>
    <xf numFmtId="0" fontId="11" fillId="0" borderId="54" xfId="0" applyFont="1" applyBorder="1" applyAlignment="1">
      <alignment/>
    </xf>
    <xf numFmtId="0" fontId="11" fillId="0" borderId="53" xfId="0" applyFont="1" applyBorder="1" applyAlignment="1">
      <alignment/>
    </xf>
    <xf numFmtId="0" fontId="11" fillId="0" borderId="31" xfId="0" applyFont="1" applyBorder="1" applyAlignment="1">
      <alignment/>
    </xf>
    <xf numFmtId="0" fontId="11" fillId="0" borderId="32" xfId="0" applyFont="1" applyBorder="1" applyAlignment="1">
      <alignment horizontal="centerContinuous"/>
    </xf>
    <xf numFmtId="0" fontId="11" fillId="0" borderId="54" xfId="0" applyFont="1" applyBorder="1" applyAlignment="1">
      <alignment wrapText="1"/>
    </xf>
    <xf numFmtId="0" fontId="11" fillId="0" borderId="53" xfId="0" applyFont="1" applyBorder="1" applyAlignment="1">
      <alignment wrapText="1"/>
    </xf>
    <xf numFmtId="0" fontId="11" fillId="0" borderId="55" xfId="0" applyFont="1" applyBorder="1" applyAlignment="1">
      <alignment wrapText="1"/>
    </xf>
    <xf numFmtId="0" fontId="11" fillId="0" borderId="57" xfId="0" applyFont="1" applyBorder="1" applyAlignment="1">
      <alignment wrapText="1"/>
    </xf>
    <xf numFmtId="0" fontId="11" fillId="0" borderId="56" xfId="0" applyFont="1" applyBorder="1" applyAlignment="1">
      <alignment wrapText="1"/>
    </xf>
    <xf numFmtId="0" fontId="11" fillId="0" borderId="56" xfId="0" applyFont="1" applyBorder="1" applyAlignment="1">
      <alignment/>
    </xf>
    <xf numFmtId="0" fontId="11" fillId="0" borderId="58" xfId="0" applyFont="1" applyBorder="1" applyAlignment="1">
      <alignment/>
    </xf>
    <xf numFmtId="33" fontId="11" fillId="0" borderId="0" xfId="0" applyNumberFormat="1" applyFont="1" applyAlignment="1">
      <alignment/>
    </xf>
    <xf numFmtId="0" fontId="11" fillId="0" borderId="1" xfId="0" applyFont="1" applyBorder="1" applyAlignment="1">
      <alignment/>
    </xf>
    <xf numFmtId="0" fontId="11" fillId="0" borderId="44" xfId="0" applyFont="1" applyBorder="1" applyAlignment="1">
      <alignment/>
    </xf>
    <xf numFmtId="0" fontId="11" fillId="0" borderId="59" xfId="0" applyFont="1" applyBorder="1" applyAlignment="1">
      <alignment horizontal="centerContinuous"/>
    </xf>
    <xf numFmtId="0" fontId="11" fillId="0" borderId="60" xfId="0" applyFont="1" applyBorder="1" applyAlignment="1">
      <alignment/>
    </xf>
    <xf numFmtId="0" fontId="11" fillId="0" borderId="61" xfId="0" applyFont="1" applyBorder="1" applyAlignment="1">
      <alignment/>
    </xf>
    <xf numFmtId="0" fontId="11" fillId="0" borderId="62" xfId="0" applyFont="1" applyBorder="1" applyAlignment="1">
      <alignment/>
    </xf>
    <xf numFmtId="0" fontId="11" fillId="0" borderId="63" xfId="0" applyFont="1" applyBorder="1" applyAlignment="1">
      <alignment/>
    </xf>
    <xf numFmtId="0" fontId="11" fillId="0" borderId="64" xfId="0" applyFont="1" applyBorder="1" applyAlignment="1">
      <alignment/>
    </xf>
    <xf numFmtId="0" fontId="11" fillId="0" borderId="65" xfId="0" applyFont="1" applyBorder="1" applyAlignment="1">
      <alignment/>
    </xf>
    <xf numFmtId="0" fontId="11" fillId="0" borderId="57" xfId="0" applyFont="1" applyBorder="1" applyAlignment="1">
      <alignment/>
    </xf>
    <xf numFmtId="0" fontId="11" fillId="0" borderId="0" xfId="0" applyFont="1" applyBorder="1" applyAlignment="1">
      <alignment/>
    </xf>
    <xf numFmtId="2" fontId="0" fillId="0" borderId="0" xfId="0" applyNumberFormat="1" applyAlignment="1">
      <alignment/>
    </xf>
    <xf numFmtId="176" fontId="11" fillId="0" borderId="0" xfId="0" applyNumberFormat="1" applyFont="1" applyBorder="1" applyAlignment="1">
      <alignment/>
    </xf>
    <xf numFmtId="180" fontId="11" fillId="0" borderId="0" xfId="0" applyNumberFormat="1" applyFont="1" applyBorder="1" applyAlignment="1">
      <alignment/>
    </xf>
    <xf numFmtId="181" fontId="11" fillId="0" borderId="6" xfId="0" applyNumberFormat="1" applyFont="1" applyBorder="1" applyAlignment="1">
      <alignment horizontal="right"/>
    </xf>
    <xf numFmtId="176" fontId="11" fillId="0" borderId="48" xfId="0" applyNumberFormat="1" applyFont="1" applyBorder="1" applyAlignment="1">
      <alignment/>
    </xf>
    <xf numFmtId="181" fontId="11" fillId="0" borderId="6" xfId="0" applyNumberFormat="1" applyFont="1" applyBorder="1" applyAlignment="1">
      <alignment/>
    </xf>
    <xf numFmtId="0" fontId="11" fillId="0" borderId="6" xfId="0" applyNumberFormat="1" applyFont="1" applyBorder="1" applyAlignment="1">
      <alignment/>
    </xf>
    <xf numFmtId="181" fontId="11" fillId="0" borderId="10" xfId="0" applyNumberFormat="1" applyFont="1" applyBorder="1" applyAlignment="1">
      <alignment/>
    </xf>
    <xf numFmtId="176" fontId="11" fillId="0" borderId="52" xfId="0" applyNumberFormat="1" applyFont="1" applyBorder="1" applyAlignment="1">
      <alignment/>
    </xf>
    <xf numFmtId="0" fontId="11" fillId="0" borderId="52" xfId="0" applyFont="1" applyBorder="1" applyAlignment="1">
      <alignment horizontal="centerContinuous"/>
    </xf>
    <xf numFmtId="181" fontId="11" fillId="0" borderId="10" xfId="0" applyNumberFormat="1" applyFont="1" applyBorder="1" applyAlignment="1">
      <alignment horizontal="right"/>
    </xf>
    <xf numFmtId="0" fontId="11" fillId="0" borderId="46" xfId="0" applyFont="1" applyBorder="1" applyAlignment="1">
      <alignment/>
    </xf>
    <xf numFmtId="0" fontId="11" fillId="0" borderId="66" xfId="0" applyFont="1" applyBorder="1" applyAlignment="1">
      <alignment/>
    </xf>
    <xf numFmtId="0" fontId="11" fillId="0" borderId="50" xfId="0" applyFont="1" applyBorder="1" applyAlignment="1">
      <alignment/>
    </xf>
    <xf numFmtId="0" fontId="32" fillId="0" borderId="67" xfId="0" applyFont="1" applyBorder="1" applyAlignment="1">
      <alignment/>
    </xf>
    <xf numFmtId="0" fontId="32" fillId="0" borderId="68" xfId="0" applyFont="1" applyBorder="1" applyAlignment="1">
      <alignment/>
    </xf>
    <xf numFmtId="0" fontId="32" fillId="0" borderId="36" xfId="0" applyFont="1" applyBorder="1" applyAlignment="1">
      <alignment/>
    </xf>
    <xf numFmtId="0" fontId="32" fillId="0" borderId="36" xfId="0" applyFont="1" applyBorder="1" applyAlignment="1">
      <alignment/>
    </xf>
    <xf numFmtId="0" fontId="32" fillId="0" borderId="69" xfId="0" applyFont="1" applyBorder="1" applyAlignment="1">
      <alignment/>
    </xf>
    <xf numFmtId="0" fontId="32" fillId="0" borderId="70" xfId="0" applyFont="1" applyBorder="1" applyAlignment="1">
      <alignment/>
    </xf>
    <xf numFmtId="0" fontId="32" fillId="0" borderId="0" xfId="0" applyFont="1" applyBorder="1" applyAlignment="1">
      <alignment/>
    </xf>
    <xf numFmtId="0" fontId="32" fillId="0" borderId="71" xfId="0" applyFont="1" applyBorder="1" applyAlignment="1">
      <alignment/>
    </xf>
    <xf numFmtId="0" fontId="32" fillId="0" borderId="7" xfId="0" applyFont="1" applyBorder="1" applyAlignment="1">
      <alignment/>
    </xf>
    <xf numFmtId="0" fontId="32" fillId="0" borderId="29" xfId="0" applyFont="1" applyBorder="1" applyAlignment="1">
      <alignment/>
    </xf>
    <xf numFmtId="0" fontId="32" fillId="0" borderId="63" xfId="0" applyFont="1" applyBorder="1" applyAlignment="1">
      <alignment/>
    </xf>
    <xf numFmtId="0" fontId="32" fillId="0" borderId="11" xfId="0" applyFont="1" applyBorder="1" applyAlignment="1">
      <alignment/>
    </xf>
    <xf numFmtId="0" fontId="32" fillId="0" borderId="64" xfId="0" applyFont="1" applyBorder="1" applyAlignment="1">
      <alignment/>
    </xf>
    <xf numFmtId="0" fontId="32" fillId="0" borderId="65" xfId="0" applyFont="1" applyBorder="1" applyAlignment="1">
      <alignment/>
    </xf>
    <xf numFmtId="0" fontId="32" fillId="0" borderId="54" xfId="0" applyFont="1" applyBorder="1" applyAlignment="1">
      <alignment/>
    </xf>
    <xf numFmtId="0" fontId="32" fillId="0" borderId="57" xfId="0" applyFont="1" applyBorder="1" applyAlignment="1">
      <alignment/>
    </xf>
    <xf numFmtId="21" fontId="0" fillId="0" borderId="0" xfId="0" applyNumberFormat="1" applyAlignment="1">
      <alignment/>
    </xf>
    <xf numFmtId="45" fontId="0" fillId="0" borderId="0" xfId="0" applyNumberFormat="1" applyAlignment="1">
      <alignment/>
    </xf>
    <xf numFmtId="0" fontId="32" fillId="0" borderId="42" xfId="0" applyFont="1" applyBorder="1" applyAlignment="1">
      <alignment/>
    </xf>
    <xf numFmtId="0" fontId="32" fillId="0" borderId="72" xfId="0" applyFont="1" applyBorder="1" applyAlignment="1">
      <alignment/>
    </xf>
    <xf numFmtId="0" fontId="32" fillId="0" borderId="49" xfId="0" applyFont="1" applyBorder="1" applyAlignment="1">
      <alignment/>
    </xf>
    <xf numFmtId="0" fontId="32" fillId="0" borderId="50" xfId="0" applyFont="1" applyBorder="1" applyAlignment="1">
      <alignment/>
    </xf>
    <xf numFmtId="0" fontId="32" fillId="0" borderId="58"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明朝"/>
                <a:ea typeface="明朝"/>
                <a:cs typeface="明朝"/>
              </a:rPr>
              <a:t>全幅と機体重量</a:t>
            </a:r>
          </a:p>
        </c:rich>
      </c:tx>
      <c:layout/>
      <c:spPr>
        <a:noFill/>
        <a:ln>
          <a:noFill/>
        </a:ln>
      </c:spPr>
    </c:title>
    <c:plotArea>
      <c:layout>
        <c:manualLayout>
          <c:xMode val="edge"/>
          <c:yMode val="edge"/>
          <c:x val="0.0295"/>
          <c:y val="0.08225"/>
          <c:w val="0.8095"/>
          <c:h val="0.86725"/>
        </c:manualLayout>
      </c:layout>
      <c:scatterChart>
        <c:scatterStyle val="lineMarker"/>
        <c:varyColors val="0"/>
        <c:ser>
          <c:idx val="0"/>
          <c:order val="0"/>
          <c:tx>
            <c:strRef>
              <c:f>'結果まとめ96年'!$C$19</c:f>
              <c:strCache>
                <c:ptCount val="1"/>
                <c:pt idx="0">
                  <c:v>第一工業大学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'結果まとめ96年'!$D$18:$K$18</c:f>
              <c:numCache/>
            </c:numRef>
          </c:xVal>
          <c:yVal>
            <c:numRef>
              <c:f>'結果まとめ96年'!$D$19:$K$19</c:f>
              <c:numCache/>
            </c:numRef>
          </c:yVal>
          <c:smooth val="0"/>
        </c:ser>
        <c:ser>
          <c:idx val="1"/>
          <c:order val="1"/>
          <c:tx>
            <c:strRef>
              <c:f>'結果まとめ96年'!$C$20</c:f>
              <c:strCache>
                <c:ptCount val="1"/>
                <c:pt idx="0">
                  <c:v>早稲田大学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FF"/>
              </a:solidFill>
              <a:ln>
                <a:solidFill>
                  <a:srgbClr val="FF00FF"/>
                </a:solidFill>
              </a:ln>
            </c:spPr>
          </c:marker>
          <c:xVal>
            <c:numRef>
              <c:f>'結果まとめ96年'!$D$18:$K$18</c:f>
              <c:numCache/>
            </c:numRef>
          </c:xVal>
          <c:yVal>
            <c:numRef>
              <c:f>'結果まとめ96年'!$D$20:$K$20</c:f>
              <c:numCache/>
            </c:numRef>
          </c:yVal>
          <c:smooth val="0"/>
        </c:ser>
        <c:ser>
          <c:idx val="2"/>
          <c:order val="2"/>
          <c:tx>
            <c:strRef>
              <c:f>'結果まとめ96年'!$C$21</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FF00"/>
              </a:solidFill>
              <a:ln>
                <a:solidFill>
                  <a:srgbClr val="000000"/>
                </a:solidFill>
              </a:ln>
            </c:spPr>
          </c:marker>
          <c:xVal>
            <c:numRef>
              <c:f>'結果まとめ96年'!$D$18:$K$18</c:f>
              <c:numCache/>
            </c:numRef>
          </c:xVal>
          <c:yVal>
            <c:numRef>
              <c:f>'結果まとめ96年'!$D$21:$K$21</c:f>
              <c:numCache/>
            </c:numRef>
          </c:yVal>
          <c:smooth val="0"/>
        </c:ser>
        <c:ser>
          <c:idx val="3"/>
          <c:order val="3"/>
          <c:tx>
            <c:strRef>
              <c:f>'結果まとめ96年'!$C$22</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00FFFF"/>
                </a:solidFill>
              </a:ln>
            </c:spPr>
          </c:marker>
          <c:xVal>
            <c:numRef>
              <c:f>'結果まとめ96年'!$D$18:$K$18</c:f>
              <c:numCache/>
            </c:numRef>
          </c:xVal>
          <c:yVal>
            <c:numRef>
              <c:f>'結果まとめ96年'!$D$22:$K$22</c:f>
              <c:numCache/>
            </c:numRef>
          </c:yVal>
          <c:smooth val="0"/>
        </c:ser>
        <c:ser>
          <c:idx val="4"/>
          <c:order val="4"/>
          <c:tx>
            <c:strRef>
              <c:f>'結果まとめ96年'!$C$23</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xVal>
            <c:numRef>
              <c:f>'結果まとめ96年'!$D$18:$K$18</c:f>
              <c:numCache/>
            </c:numRef>
          </c:xVal>
          <c:yVal>
            <c:numRef>
              <c:f>'結果まとめ96年'!$D$23:$K$23</c:f>
              <c:numCache/>
            </c:numRef>
          </c:yVal>
          <c:smooth val="0"/>
        </c:ser>
        <c:ser>
          <c:idx val="5"/>
          <c:order val="5"/>
          <c:tx>
            <c:strRef>
              <c:f>'結果まとめ96年'!$C$24</c:f>
              <c:strCache>
                <c:ptCount val="1"/>
                <c:pt idx="0">
                  <c:v>ＪＡＭＣＯ</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xVal>
            <c:numRef>
              <c:f>'結果まとめ96年'!$D$18:$K$18</c:f>
              <c:numCache/>
            </c:numRef>
          </c:xVal>
          <c:yVal>
            <c:numRef>
              <c:f>'結果まとめ96年'!$D$24:$K$24</c:f>
              <c:numCache/>
            </c:numRef>
          </c:yVal>
          <c:smooth val="0"/>
        </c:ser>
        <c:ser>
          <c:idx val="6"/>
          <c:order val="6"/>
          <c:tx>
            <c:strRef>
              <c:f>'結果まとめ96年'!$C$25</c:f>
              <c:strCache>
                <c:ptCount val="1"/>
                <c:pt idx="0">
                  <c:v>ヤマハ</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80"/>
              </a:solidFill>
              <a:ln>
                <a:solidFill>
                  <a:srgbClr val="008080"/>
                </a:solidFill>
              </a:ln>
            </c:spPr>
          </c:marker>
          <c:xVal>
            <c:numRef>
              <c:f>'結果まとめ96年'!$D$18:$K$18</c:f>
              <c:numCache/>
            </c:numRef>
          </c:xVal>
          <c:yVal>
            <c:numRef>
              <c:f>'結果まとめ96年'!$D$25:$K$25</c:f>
              <c:numCache/>
            </c:numRef>
          </c:yVal>
          <c:smooth val="0"/>
        </c:ser>
        <c:ser>
          <c:idx val="7"/>
          <c:order val="7"/>
          <c:tx>
            <c:strRef>
              <c:f>'結果まとめ96年'!$C$26</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FF"/>
              </a:solidFill>
              <a:ln>
                <a:solidFill>
                  <a:srgbClr val="0000FF"/>
                </a:solidFill>
              </a:ln>
            </c:spPr>
          </c:marker>
          <c:xVal>
            <c:numRef>
              <c:f>'結果まとめ96年'!$D$18:$K$18</c:f>
              <c:numCache/>
            </c:numRef>
          </c:xVal>
          <c:yVal>
            <c:numRef>
              <c:f>'結果まとめ96年'!$D$26:$K$26</c:f>
              <c:numCache/>
            </c:numRef>
          </c:yVal>
          <c:smooth val="0"/>
        </c:ser>
        <c:axId val="31145804"/>
        <c:axId val="11876781"/>
      </c:scatterChart>
      <c:valAx>
        <c:axId val="31145804"/>
        <c:scaling>
          <c:orientation val="minMax"/>
          <c:max val="32"/>
          <c:min val="22"/>
        </c:scaling>
        <c:axPos val="b"/>
        <c:title>
          <c:tx>
            <c:rich>
              <a:bodyPr vert="horz" rot="0" anchor="ctr"/>
              <a:lstStyle/>
              <a:p>
                <a:pPr algn="ctr">
                  <a:defRPr/>
                </a:pPr>
                <a:r>
                  <a:rPr lang="en-US" cap="none" sz="1100" b="0" i="0" u="none" baseline="0">
                    <a:latin typeface="明朝"/>
                    <a:ea typeface="明朝"/>
                    <a:cs typeface="明朝"/>
                  </a:rPr>
                  <a:t>全幅</a:t>
                </a:r>
              </a:p>
            </c:rich>
          </c:tx>
          <c:layout/>
          <c:overlay val="0"/>
          <c:spPr>
            <a:noFill/>
            <a:ln>
              <a:noFill/>
            </a:ln>
          </c:spPr>
        </c:title>
        <c:majorGridlines/>
        <c:delete val="0"/>
        <c:numFmt formatCode="General" sourceLinked="1"/>
        <c:majorTickMark val="in"/>
        <c:minorTickMark val="none"/>
        <c:tickLblPos val="nextTo"/>
        <c:crossAx val="11876781"/>
        <c:crosses val="autoZero"/>
        <c:crossBetween val="midCat"/>
        <c:dispUnits/>
      </c:valAx>
      <c:valAx>
        <c:axId val="11876781"/>
        <c:scaling>
          <c:orientation val="minMax"/>
          <c:min val="30"/>
        </c:scaling>
        <c:axPos val="l"/>
        <c:title>
          <c:tx>
            <c:rich>
              <a:bodyPr vert="horz" rot="-5400000" anchor="ctr"/>
              <a:lstStyle/>
              <a:p>
                <a:pPr algn="ctr">
                  <a:defRPr/>
                </a:pPr>
                <a:r>
                  <a:rPr lang="en-US" cap="none" sz="1100" b="0" i="0" u="none" baseline="0">
                    <a:latin typeface="明朝"/>
                    <a:ea typeface="明朝"/>
                    <a:cs typeface="明朝"/>
                  </a:rPr>
                  <a:t>機体重量</a:t>
                </a:r>
              </a:p>
            </c:rich>
          </c:tx>
          <c:layout/>
          <c:overlay val="0"/>
          <c:spPr>
            <a:noFill/>
            <a:ln>
              <a:noFill/>
            </a:ln>
          </c:spPr>
        </c:title>
        <c:majorGridlines/>
        <c:delete val="0"/>
        <c:numFmt formatCode="General" sourceLinked="1"/>
        <c:majorTickMark val="in"/>
        <c:minorTickMark val="none"/>
        <c:tickLblPos val="nextTo"/>
        <c:crossAx val="31145804"/>
        <c:crosses val="autoZero"/>
        <c:crossBetween val="midCat"/>
        <c:dispUnits/>
      </c:valAx>
      <c:spPr>
        <a:noFill/>
        <a:ln w="12700">
          <a:solidFill>
            <a:srgbClr val="808080"/>
          </a:solidFill>
        </a:ln>
      </c:spPr>
    </c:plotArea>
    <c:legend>
      <c:legendPos val="r"/>
      <c:layout>
        <c:manualLayout>
          <c:xMode val="edge"/>
          <c:yMode val="edge"/>
          <c:x val="0.84925"/>
          <c:y val="0.24825"/>
          <c:w val="0.12625"/>
          <c:h val="0.38675"/>
        </c:manualLayout>
      </c:layout>
      <c:overlay val="0"/>
    </c:legend>
    <c:plotVisOnly val="1"/>
    <c:dispBlanksAs val="gap"/>
    <c:showDLblsOverMax val="0"/>
  </c:chart>
  <c:txPr>
    <a:bodyPr vert="horz" rot="0"/>
    <a:lstStyle/>
    <a:p>
      <a:pPr>
        <a:defRPr lang="en-US" cap="none" sz="1100" b="0" i="0" u="none" baseline="0">
          <a:latin typeface="明朝"/>
          <a:ea typeface="明朝"/>
          <a:cs typeface="明朝"/>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全幅と機体重量(ｸﾞﾗﾌ１)</a:t>
            </a:r>
          </a:p>
        </c:rich>
      </c:tx>
      <c:layout>
        <c:manualLayout>
          <c:xMode val="factor"/>
          <c:yMode val="factor"/>
          <c:x val="-0.1135"/>
          <c:y val="0.08325"/>
        </c:manualLayout>
      </c:layout>
      <c:spPr>
        <a:ln w="25400">
          <a:solidFill/>
        </a:ln>
      </c:spPr>
    </c:title>
    <c:plotArea>
      <c:layout>
        <c:manualLayout>
          <c:xMode val="edge"/>
          <c:yMode val="edge"/>
          <c:x val="0"/>
          <c:y val="0.03175"/>
          <c:w val="0.822"/>
          <c:h val="0.93125"/>
        </c:manualLayout>
      </c:layout>
      <c:scatterChart>
        <c:scatterStyle val="lineMarker"/>
        <c:varyColors val="0"/>
        <c:ser>
          <c:idx val="0"/>
          <c:order val="0"/>
          <c:tx>
            <c:strRef>
              <c:f>'ｸﾞﾗﾌ2001年'!$A$3</c:f>
              <c:strCache>
                <c:ptCount val="1"/>
                <c:pt idx="0">
                  <c:v>ドボン会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000080"/>
                </a:solidFill>
              </a:ln>
            </c:spPr>
          </c:marker>
          <c:xVal>
            <c:numRef>
              <c:f>'ｸﾞﾗﾌ2001年'!$B$2:$O$2</c:f>
              <c:numCache/>
            </c:numRef>
          </c:xVal>
          <c:yVal>
            <c:numRef>
              <c:f>'ｸﾞﾗﾌ2001年'!$B$3:$O$3</c:f>
              <c:numCache/>
            </c:numRef>
          </c:yVal>
          <c:smooth val="0"/>
        </c:ser>
        <c:ser>
          <c:idx val="1"/>
          <c:order val="1"/>
          <c:tx>
            <c:strRef>
              <c:f>'ｸﾞﾗﾌ2001年'!$A$4</c:f>
              <c:strCache>
                <c:ptCount val="1"/>
                <c:pt idx="0">
                  <c:v>早稲田大学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xVal>
            <c:numRef>
              <c:f>'ｸﾞﾗﾌ2001年'!$B$2:$O$2</c:f>
              <c:numCache/>
            </c:numRef>
          </c:xVal>
          <c:yVal>
            <c:numRef>
              <c:f>'ｸﾞﾗﾌ2001年'!$B$4:$O$4</c:f>
              <c:numCache/>
            </c:numRef>
          </c:yVal>
          <c:smooth val="0"/>
        </c:ser>
        <c:ser>
          <c:idx val="2"/>
          <c:order val="2"/>
          <c:tx>
            <c:strRef>
              <c:f>'ｸﾞﾗﾌ2001年'!$A$5</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'ｸﾞﾗﾌ2001年'!$B$2:$O$2</c:f>
              <c:numCache/>
            </c:numRef>
          </c:xVal>
          <c:yVal>
            <c:numRef>
              <c:f>'ｸﾞﾗﾌ2001年'!$B$5:$O$5</c:f>
              <c:numCache/>
            </c:numRef>
          </c:yVal>
          <c:smooth val="0"/>
        </c:ser>
        <c:ser>
          <c:idx val="3"/>
          <c:order val="3"/>
          <c:tx>
            <c:strRef>
              <c:f>'ｸﾞﾗﾌ2001年'!$A$6</c:f>
              <c:strCache>
                <c:ptCount val="1"/>
                <c:pt idx="0">
                  <c:v>第一工業大学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FF"/>
              </a:solidFill>
              <a:ln>
                <a:solidFill>
                  <a:srgbClr val="00FFFF"/>
                </a:solidFill>
              </a:ln>
            </c:spPr>
          </c:marker>
          <c:xVal>
            <c:numRef>
              <c:f>'ｸﾞﾗﾌ2001年'!$B$2:$O$2</c:f>
              <c:numCache/>
            </c:numRef>
          </c:xVal>
          <c:yVal>
            <c:numRef>
              <c:f>'ｸﾞﾗﾌ2001年'!$B$6:$O$6</c:f>
              <c:numCache/>
            </c:numRef>
          </c:yVal>
          <c:smooth val="0"/>
        </c:ser>
        <c:ser>
          <c:idx val="4"/>
          <c:order val="4"/>
          <c:tx>
            <c:strRef>
              <c:f>'ｸﾞﾗﾌ2001年'!$A$7</c:f>
              <c:strCache>
                <c:ptCount val="1"/>
                <c:pt idx="0">
                  <c:v>東北大学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2"/>
            <c:spPr>
              <a:noFill/>
              <a:ln>
                <a:solidFill>
                  <a:srgbClr val="800080"/>
                </a:solidFill>
              </a:ln>
            </c:spPr>
          </c:marker>
          <c:xVal>
            <c:numRef>
              <c:f>'ｸﾞﾗﾌ2001年'!$B$2:$O$2</c:f>
              <c:numCache/>
            </c:numRef>
          </c:xVal>
          <c:yVal>
            <c:numRef>
              <c:f>'ｸﾞﾗﾌ2001年'!$B$7:$O$7</c:f>
              <c:numCache/>
            </c:numRef>
          </c:yVal>
          <c:smooth val="0"/>
        </c:ser>
        <c:ser>
          <c:idx val="5"/>
          <c:order val="5"/>
          <c:tx>
            <c:strRef>
              <c:f>'ｸﾞﾗﾌ2001年'!$A$8</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0000"/>
              </a:solidFill>
              <a:ln>
                <a:solidFill>
                  <a:srgbClr val="800000"/>
                </a:solidFill>
              </a:ln>
            </c:spPr>
          </c:marker>
          <c:xVal>
            <c:numRef>
              <c:f>'ｸﾞﾗﾌ2001年'!$B$2:$O$2</c:f>
              <c:numCache/>
            </c:numRef>
          </c:xVal>
          <c:yVal>
            <c:numRef>
              <c:f>'ｸﾞﾗﾌ2001年'!$B$8:$O$8</c:f>
              <c:numCache/>
            </c:numRef>
          </c:yVal>
          <c:smooth val="0"/>
        </c:ser>
        <c:ser>
          <c:idx val="6"/>
          <c:order val="6"/>
          <c:tx>
            <c:strRef>
              <c:f>'ｸﾞﾗﾌ2001年'!$A$9</c:f>
              <c:strCache>
                <c:ptCount val="1"/>
                <c:pt idx="0">
                  <c:v>ｱｴﾛﾌﾟﾗﾉ</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FFFF00"/>
              </a:solidFill>
              <a:ln>
                <a:solidFill>
                  <a:srgbClr val="000000"/>
                </a:solidFill>
              </a:ln>
            </c:spPr>
          </c:marker>
          <c:xVal>
            <c:numRef>
              <c:f>'ｸﾞﾗﾌ2001年'!$B$2:$O$2</c:f>
              <c:numCache/>
            </c:numRef>
          </c:xVal>
          <c:yVal>
            <c:numRef>
              <c:f>'ｸﾞﾗﾌ2001年'!$B$9:$O$9</c:f>
              <c:numCache/>
            </c:numRef>
          </c:yVal>
          <c:smooth val="0"/>
        </c:ser>
        <c:ser>
          <c:idx val="7"/>
          <c:order val="7"/>
          <c:tx>
            <c:strRef>
              <c:f>'ｸﾞﾗﾌ2001年'!$A$10</c:f>
              <c:strCache>
                <c:ptCount val="1"/>
                <c:pt idx="0">
                  <c:v>都立科学技術大学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0080C0"/>
              </a:solidFill>
              <a:ln>
                <a:solidFill>
                  <a:srgbClr val="0000FF"/>
                </a:solidFill>
              </a:ln>
            </c:spPr>
          </c:marker>
          <c:xVal>
            <c:numRef>
              <c:f>'ｸﾞﾗﾌ2001年'!$B$2:$O$2</c:f>
              <c:numCache/>
            </c:numRef>
          </c:xVal>
          <c:yVal>
            <c:numRef>
              <c:f>'ｸﾞﾗﾌ2001年'!$B$10:$O$10</c:f>
              <c:numCache/>
            </c:numRef>
          </c:yVal>
          <c:smooth val="0"/>
        </c:ser>
        <c:ser>
          <c:idx val="8"/>
          <c:order val="8"/>
          <c:tx>
            <c:strRef>
              <c:f>'ｸﾞﾗﾌ2001年'!$A$11</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FFFF"/>
              </a:solidFill>
              <a:ln>
                <a:solidFill>
                  <a:srgbClr val="000000"/>
                </a:solidFill>
              </a:ln>
            </c:spPr>
          </c:marker>
          <c:xVal>
            <c:numRef>
              <c:f>'ｸﾞﾗﾌ2001年'!$B$2:$O$2</c:f>
              <c:numCache/>
            </c:numRef>
          </c:xVal>
          <c:yVal>
            <c:numRef>
              <c:f>'ｸﾞﾗﾌ2001年'!$B$11:$O$11</c:f>
              <c:numCache/>
            </c:numRef>
          </c:yVal>
          <c:smooth val="0"/>
        </c:ser>
        <c:ser>
          <c:idx val="9"/>
          <c:order val="9"/>
          <c:tx>
            <c:strRef>
              <c:f>'ｸﾞﾗﾌ2001年'!$A$12</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'ｸﾞﾗﾌ2001年'!$B$2:$O$2</c:f>
              <c:numCache/>
            </c:numRef>
          </c:xVal>
          <c:yVal>
            <c:numRef>
              <c:f>'ｸﾞﾗﾌ2001年'!$B$12:$O$12</c:f>
              <c:numCache/>
            </c:numRef>
          </c:yVal>
          <c:smooth val="0"/>
        </c:ser>
        <c:ser>
          <c:idx val="10"/>
          <c:order val="10"/>
          <c:tx>
            <c:strRef>
              <c:f>'ｸﾞﾗﾌ2001年'!$A$13</c:f>
              <c:strCache>
                <c:ptCount val="1"/>
                <c:pt idx="0">
                  <c:v>TOYOTA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FFCC"/>
              </a:solidFill>
              <a:ln>
                <a:solidFill>
                  <a:srgbClr val="000000"/>
                </a:solidFill>
              </a:ln>
            </c:spPr>
          </c:marker>
          <c:xVal>
            <c:numRef>
              <c:f>'ｸﾞﾗﾌ2001年'!$B$2:$O$2</c:f>
              <c:numCache/>
            </c:numRef>
          </c:xVal>
          <c:yVal>
            <c:numRef>
              <c:f>'ｸﾞﾗﾌ2001年'!$B$13:$O$13</c:f>
              <c:numCache/>
            </c:numRef>
          </c:yVal>
          <c:smooth val="0"/>
        </c:ser>
        <c:ser>
          <c:idx val="11"/>
          <c:order val="11"/>
          <c:tx>
            <c:strRef>
              <c:f>'ｸﾞﾗﾌ2001年'!$A$14</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00FF"/>
              </a:solidFill>
              <a:ln>
                <a:solidFill>
                  <a:srgbClr val="000000"/>
                </a:solidFill>
              </a:ln>
            </c:spPr>
          </c:marker>
          <c:xVal>
            <c:numRef>
              <c:f>'ｸﾞﾗﾌ2001年'!$B$2:$O$2</c:f>
              <c:numCache/>
            </c:numRef>
          </c:xVal>
          <c:yVal>
            <c:numRef>
              <c:f>'ｸﾞﾗﾌ2001年'!$B$14:$O$14</c:f>
              <c:numCache/>
            </c:numRef>
          </c:yVal>
          <c:smooth val="0"/>
        </c:ser>
        <c:ser>
          <c:idx val="12"/>
          <c:order val="12"/>
          <c:tx>
            <c:strRef>
              <c:f>'ｸﾞﾗﾌ2001年'!$A$15</c:f>
              <c:strCache>
                <c:ptCount val="1"/>
                <c:pt idx="0">
                  <c:v>COOL THRUST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CCFFCC"/>
              </a:solidFill>
              <a:ln>
                <a:solidFill>
                  <a:srgbClr val="000000"/>
                </a:solidFill>
              </a:ln>
            </c:spPr>
          </c:marker>
          <c:xVal>
            <c:numRef>
              <c:f>'ｸﾞﾗﾌ2001年'!$B$2:$O$2</c:f>
              <c:numCache/>
            </c:numRef>
          </c:xVal>
          <c:yVal>
            <c:numRef>
              <c:f>'ｸﾞﾗﾌ2001年'!$B$15:$O$15</c:f>
              <c:numCache/>
            </c:numRef>
          </c:yVal>
          <c:smooth val="0"/>
        </c:ser>
        <c:ser>
          <c:idx val="13"/>
          <c:order val="13"/>
          <c:tx>
            <c:strRef>
              <c:f>'ｸﾞﾗﾌ2001年'!$A$16</c:f>
              <c:strCache>
                <c:ptCount val="1"/>
                <c:pt idx="0">
                  <c:v>近畿大学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9CCC"/>
              </a:solidFill>
              <a:ln>
                <a:solidFill>
                  <a:srgbClr val="CC9CCC"/>
                </a:solidFill>
              </a:ln>
            </c:spPr>
          </c:marker>
          <c:xVal>
            <c:numRef>
              <c:f>'ｸﾞﾗﾌ2001年'!$B$2:$O$2</c:f>
              <c:numCache/>
            </c:numRef>
          </c:xVal>
          <c:yVal>
            <c:numRef>
              <c:f>'ｸﾞﾗﾌ2001年'!$B$16:$O$16</c:f>
              <c:numCache/>
            </c:numRef>
          </c:yVal>
          <c:smooth val="0"/>
        </c:ser>
        <c:axId val="41004518"/>
        <c:axId val="33496343"/>
      </c:scatterChart>
      <c:valAx>
        <c:axId val="41004518"/>
        <c:scaling>
          <c:orientation val="minMax"/>
          <c:max val="34"/>
          <c:min val="16"/>
        </c:scaling>
        <c:axPos val="b"/>
        <c:title>
          <c:tx>
            <c:rich>
              <a:bodyPr vert="horz" rot="0" anchor="ctr"/>
              <a:lstStyle/>
              <a:p>
                <a:pPr algn="ctr">
                  <a:defRPr/>
                </a:pPr>
                <a:r>
                  <a:rPr lang="en-US" cap="none" sz="1200" b="0" i="0" u="none" baseline="0"/>
                  <a:t>全幅（ｍ）</a:t>
                </a:r>
              </a:p>
            </c:rich>
          </c:tx>
          <c:layout/>
          <c:overlay val="0"/>
          <c:spPr>
            <a:noFill/>
            <a:ln>
              <a:noFill/>
            </a:ln>
          </c:spPr>
        </c:title>
        <c:majorGridlines/>
        <c:delete val="0"/>
        <c:numFmt formatCode="General" sourceLinked="1"/>
        <c:majorTickMark val="in"/>
        <c:minorTickMark val="none"/>
        <c:tickLblPos val="nextTo"/>
        <c:txPr>
          <a:bodyPr/>
          <a:lstStyle/>
          <a:p>
            <a:pPr>
              <a:defRPr lang="en-US" cap="none" sz="1400" b="0" i="0" u="none" baseline="0"/>
            </a:pPr>
          </a:p>
        </c:txPr>
        <c:crossAx val="33496343"/>
        <c:crosses val="autoZero"/>
        <c:crossBetween val="midCat"/>
        <c:dispUnits/>
        <c:majorUnit val="2"/>
      </c:valAx>
      <c:valAx>
        <c:axId val="33496343"/>
        <c:scaling>
          <c:orientation val="minMax"/>
          <c:max val="55"/>
          <c:min val="25"/>
        </c:scaling>
        <c:axPos val="l"/>
        <c:title>
          <c:tx>
            <c:rich>
              <a:bodyPr vert="horz" rot="0" anchor="ctr"/>
              <a:lstStyle/>
              <a:p>
                <a:pPr algn="ctr">
                  <a:defRPr/>
                </a:pPr>
                <a:r>
                  <a:rPr lang="en-US" cap="none" sz="1200" b="0" i="0" u="none" baseline="0"/>
                  <a:t>機体重量（ｋｇ）</a:t>
                </a:r>
              </a:p>
            </c:rich>
          </c:tx>
          <c:layout>
            <c:manualLayout>
              <c:xMode val="factor"/>
              <c:yMode val="factor"/>
              <c:x val="0.037"/>
              <c:y val="0.136"/>
            </c:manualLayout>
          </c:layout>
          <c:overlay val="0"/>
          <c:spPr>
            <a:noFill/>
            <a:ln>
              <a:noFill/>
            </a:ln>
          </c:spPr>
        </c:title>
        <c:majorGridlines/>
        <c:delete val="0"/>
        <c:numFmt formatCode="General" sourceLinked="1"/>
        <c:majorTickMark val="in"/>
        <c:minorTickMark val="none"/>
        <c:tickLblPos val="nextTo"/>
        <c:spPr>
          <a:ln w="12700">
            <a:solidFill/>
          </a:ln>
        </c:spPr>
        <c:txPr>
          <a:bodyPr/>
          <a:lstStyle/>
          <a:p>
            <a:pPr>
              <a:defRPr lang="en-US" cap="none" sz="1400" b="0" i="0" u="none" baseline="0"/>
            </a:pPr>
          </a:p>
        </c:txPr>
        <c:crossAx val="41004518"/>
        <c:crosses val="autoZero"/>
        <c:crossBetween val="midCat"/>
        <c:dispUnits/>
        <c:majorUnit val="5"/>
      </c:valAx>
      <c:spPr>
        <a:noFill/>
      </c:spPr>
    </c:plotArea>
    <c:legend>
      <c:legendPos val="r"/>
      <c:layout>
        <c:manualLayout>
          <c:xMode val="edge"/>
          <c:yMode val="edge"/>
          <c:x val="0.8515"/>
          <c:y val="0.15875"/>
        </c:manualLayout>
      </c:layout>
      <c:overlay val="0"/>
      <c:txPr>
        <a:bodyPr vert="horz" rot="0"/>
        <a:lstStyle/>
        <a:p>
          <a:pPr>
            <a:defRPr lang="en-US" cap="none" sz="975" b="0" i="0" u="none" baseline="0"/>
          </a:pPr>
        </a:p>
      </c:txPr>
    </c:legend>
    <c:plotVisOnly val="1"/>
    <c:dispBlanksAs val="gap"/>
    <c:showDLblsOverMax val="0"/>
  </c:chart>
  <c:txPr>
    <a:bodyPr vert="horz" rot="0"/>
    <a:lstStyle/>
    <a:p>
      <a:pPr>
        <a:defRPr lang="en-US" cap="none" sz="14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機体重量と翼面積(ｸﾞﾗﾌ2)</a:t>
            </a:r>
          </a:p>
        </c:rich>
      </c:tx>
      <c:layout>
        <c:manualLayout>
          <c:xMode val="factor"/>
          <c:yMode val="factor"/>
          <c:x val="-0.0635"/>
          <c:y val="0.0695"/>
        </c:manualLayout>
      </c:layout>
      <c:spPr>
        <a:ln w="25400">
          <a:solidFill/>
        </a:ln>
      </c:spPr>
    </c:title>
    <c:plotArea>
      <c:layout>
        <c:manualLayout>
          <c:xMode val="edge"/>
          <c:yMode val="edge"/>
          <c:x val="0.00225"/>
          <c:y val="0.04425"/>
          <c:w val="0.84625"/>
          <c:h val="0.929"/>
        </c:manualLayout>
      </c:layout>
      <c:scatterChart>
        <c:scatterStyle val="lineMarker"/>
        <c:varyColors val="0"/>
        <c:ser>
          <c:idx val="0"/>
          <c:order val="0"/>
          <c:tx>
            <c:strRef>
              <c:f>'ｸﾞﾗﾌ2001年'!$A$35</c:f>
              <c:strCache>
                <c:ptCount val="1"/>
                <c:pt idx="0">
                  <c:v>ドボン会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000080"/>
                </a:solidFill>
              </a:ln>
            </c:spPr>
          </c:marker>
          <c:xVal>
            <c:numRef>
              <c:f>'ｸﾞﾗﾌ2001年'!$B$34:$O$34</c:f>
              <c:numCache/>
            </c:numRef>
          </c:xVal>
          <c:yVal>
            <c:numRef>
              <c:f>'ｸﾞﾗﾌ2001年'!$B$35:$O$35</c:f>
              <c:numCache/>
            </c:numRef>
          </c:yVal>
          <c:smooth val="0"/>
        </c:ser>
        <c:ser>
          <c:idx val="1"/>
          <c:order val="1"/>
          <c:tx>
            <c:strRef>
              <c:f>'ｸﾞﾗﾌ2001年'!$A$36</c:f>
              <c:strCache>
                <c:ptCount val="1"/>
                <c:pt idx="0">
                  <c:v>早稲田大学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xVal>
            <c:numRef>
              <c:f>'ｸﾞﾗﾌ2001年'!$B$34:$O$34</c:f>
              <c:numCache/>
            </c:numRef>
          </c:xVal>
          <c:yVal>
            <c:numRef>
              <c:f>'ｸﾞﾗﾌ2001年'!$B$36:$O$36</c:f>
              <c:numCache/>
            </c:numRef>
          </c:yVal>
          <c:smooth val="0"/>
        </c:ser>
        <c:ser>
          <c:idx val="2"/>
          <c:order val="2"/>
          <c:tx>
            <c:strRef>
              <c:f>'ｸﾞﾗﾌ2001年'!$A$37</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'ｸﾞﾗﾌ2001年'!$B$34:$O$34</c:f>
              <c:numCache/>
            </c:numRef>
          </c:xVal>
          <c:yVal>
            <c:numRef>
              <c:f>'ｸﾞﾗﾌ2001年'!$B$37:$O$37</c:f>
              <c:numCache/>
            </c:numRef>
          </c:yVal>
          <c:smooth val="0"/>
        </c:ser>
        <c:ser>
          <c:idx val="3"/>
          <c:order val="3"/>
          <c:tx>
            <c:strRef>
              <c:f>'ｸﾞﾗﾌ2001年'!$A$38</c:f>
              <c:strCache>
                <c:ptCount val="1"/>
                <c:pt idx="0">
                  <c:v>第一工業大学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FF"/>
              </a:solidFill>
              <a:ln>
                <a:solidFill>
                  <a:srgbClr val="00FFFF"/>
                </a:solidFill>
              </a:ln>
            </c:spPr>
          </c:marker>
          <c:xVal>
            <c:numRef>
              <c:f>'ｸﾞﾗﾌ2001年'!$B$34:$O$34</c:f>
              <c:numCache/>
            </c:numRef>
          </c:xVal>
          <c:yVal>
            <c:numRef>
              <c:f>'ｸﾞﾗﾌ2001年'!$B$38:$O$38</c:f>
              <c:numCache/>
            </c:numRef>
          </c:yVal>
          <c:smooth val="0"/>
        </c:ser>
        <c:ser>
          <c:idx val="4"/>
          <c:order val="4"/>
          <c:tx>
            <c:strRef>
              <c:f>'ｸﾞﾗﾌ2001年'!$A$39</c:f>
              <c:strCache>
                <c:ptCount val="1"/>
                <c:pt idx="0">
                  <c:v>東北大学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2"/>
            <c:spPr>
              <a:noFill/>
              <a:ln>
                <a:solidFill>
                  <a:srgbClr val="800080"/>
                </a:solidFill>
              </a:ln>
            </c:spPr>
          </c:marker>
          <c:xVal>
            <c:numRef>
              <c:f>'ｸﾞﾗﾌ2001年'!$B$34:$O$34</c:f>
              <c:numCache/>
            </c:numRef>
          </c:xVal>
          <c:yVal>
            <c:numRef>
              <c:f>'ｸﾞﾗﾌ2001年'!$B$39:$O$39</c:f>
              <c:numCache/>
            </c:numRef>
          </c:yVal>
          <c:smooth val="0"/>
        </c:ser>
        <c:ser>
          <c:idx val="5"/>
          <c:order val="5"/>
          <c:tx>
            <c:strRef>
              <c:f>'ｸﾞﾗﾌ2001年'!$A$40</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0000"/>
              </a:solidFill>
              <a:ln>
                <a:solidFill>
                  <a:srgbClr val="800000"/>
                </a:solidFill>
              </a:ln>
            </c:spPr>
          </c:marker>
          <c:xVal>
            <c:numRef>
              <c:f>'ｸﾞﾗﾌ2001年'!$B$34:$O$34</c:f>
              <c:numCache/>
            </c:numRef>
          </c:xVal>
          <c:yVal>
            <c:numRef>
              <c:f>'ｸﾞﾗﾌ2001年'!$B$40:$O$40</c:f>
              <c:numCache/>
            </c:numRef>
          </c:yVal>
          <c:smooth val="0"/>
        </c:ser>
        <c:ser>
          <c:idx val="6"/>
          <c:order val="6"/>
          <c:tx>
            <c:strRef>
              <c:f>'ｸﾞﾗﾌ2001年'!$A$41</c:f>
              <c:strCache>
                <c:ptCount val="1"/>
                <c:pt idx="0">
                  <c:v>ｱｴﾛﾌﾟﾗﾉ</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FFFF00"/>
              </a:solidFill>
              <a:ln>
                <a:solidFill>
                  <a:srgbClr val="000000"/>
                </a:solidFill>
              </a:ln>
            </c:spPr>
          </c:marker>
          <c:xVal>
            <c:numRef>
              <c:f>'ｸﾞﾗﾌ2001年'!$B$34:$O$34</c:f>
              <c:numCache/>
            </c:numRef>
          </c:xVal>
          <c:yVal>
            <c:numRef>
              <c:f>'ｸﾞﾗﾌ2001年'!$B$41:$O$41</c:f>
              <c:numCache/>
            </c:numRef>
          </c:yVal>
          <c:smooth val="0"/>
        </c:ser>
        <c:ser>
          <c:idx val="7"/>
          <c:order val="7"/>
          <c:tx>
            <c:strRef>
              <c:f>'ｸﾞﾗﾌ2001年'!$A$42</c:f>
              <c:strCache>
                <c:ptCount val="1"/>
                <c:pt idx="0">
                  <c:v>都立科学技術大学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0000FF"/>
              </a:solidFill>
              <a:ln>
                <a:solidFill>
                  <a:srgbClr val="0000FF"/>
                </a:solidFill>
              </a:ln>
            </c:spPr>
          </c:marker>
          <c:xVal>
            <c:numRef>
              <c:f>'ｸﾞﾗﾌ2001年'!$B$34:$O$34</c:f>
              <c:numCache/>
            </c:numRef>
          </c:xVal>
          <c:yVal>
            <c:numRef>
              <c:f>'ｸﾞﾗﾌ2001年'!$B$42:$O$42</c:f>
              <c:numCache/>
            </c:numRef>
          </c:yVal>
          <c:smooth val="0"/>
        </c:ser>
        <c:ser>
          <c:idx val="8"/>
          <c:order val="8"/>
          <c:tx>
            <c:strRef>
              <c:f>'ｸﾞﾗﾌ2001年'!$A$43</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CCFF"/>
              </a:solidFill>
              <a:ln>
                <a:solidFill>
                  <a:srgbClr val="000000"/>
                </a:solidFill>
              </a:ln>
            </c:spPr>
          </c:marker>
          <c:dPt>
            <c:idx val="8"/>
            <c:spPr>
              <a:ln w="3175">
                <a:noFill/>
              </a:ln>
            </c:spPr>
            <c:marker>
              <c:size val="12"/>
              <c:spPr>
                <a:solidFill>
                  <a:srgbClr val="00CCFF"/>
                </a:solidFill>
                <a:ln>
                  <a:solidFill>
                    <a:srgbClr val="000000"/>
                  </a:solidFill>
                </a:ln>
              </c:spPr>
            </c:marker>
          </c:dPt>
          <c:xVal>
            <c:numRef>
              <c:f>'ｸﾞﾗﾌ2001年'!$B$34:$O$34</c:f>
              <c:numCache/>
            </c:numRef>
          </c:xVal>
          <c:yVal>
            <c:numRef>
              <c:f>'ｸﾞﾗﾌ2001年'!$B$43:$O$43</c:f>
              <c:numCache/>
            </c:numRef>
          </c:yVal>
          <c:smooth val="0"/>
        </c:ser>
        <c:ser>
          <c:idx val="9"/>
          <c:order val="9"/>
          <c:tx>
            <c:strRef>
              <c:f>'ｸﾞﾗﾌ2001年'!$A$44</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'ｸﾞﾗﾌ2001年'!$B$34:$O$34</c:f>
              <c:numCache/>
            </c:numRef>
          </c:xVal>
          <c:yVal>
            <c:numRef>
              <c:f>'ｸﾞﾗﾌ2001年'!$B$44:$O$44</c:f>
              <c:numCache/>
            </c:numRef>
          </c:yVal>
          <c:smooth val="0"/>
        </c:ser>
        <c:ser>
          <c:idx val="10"/>
          <c:order val="10"/>
          <c:tx>
            <c:strRef>
              <c:f>'ｸﾞﾗﾌ2001年'!$A$45</c:f>
              <c:strCache>
                <c:ptCount val="1"/>
                <c:pt idx="0">
                  <c:v>TOYOTA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FFCC"/>
              </a:solidFill>
              <a:ln>
                <a:solidFill>
                  <a:srgbClr val="000000"/>
                </a:solidFill>
              </a:ln>
            </c:spPr>
          </c:marker>
          <c:xVal>
            <c:numRef>
              <c:f>'ｸﾞﾗﾌ2001年'!$B$34:$O$34</c:f>
              <c:numCache/>
            </c:numRef>
          </c:xVal>
          <c:yVal>
            <c:numRef>
              <c:f>'ｸﾞﾗﾌ2001年'!$B$45:$O$45</c:f>
              <c:numCache/>
            </c:numRef>
          </c:yVal>
          <c:smooth val="0"/>
        </c:ser>
        <c:ser>
          <c:idx val="11"/>
          <c:order val="11"/>
          <c:tx>
            <c:strRef>
              <c:f>'ｸﾞﾗﾌ2001年'!$A$46</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00FF"/>
              </a:solidFill>
              <a:ln>
                <a:solidFill>
                  <a:srgbClr val="000000"/>
                </a:solidFill>
              </a:ln>
            </c:spPr>
          </c:marker>
          <c:xVal>
            <c:numRef>
              <c:f>'ｸﾞﾗﾌ2001年'!$B$34:$O$34</c:f>
              <c:numCache/>
            </c:numRef>
          </c:xVal>
          <c:yVal>
            <c:numRef>
              <c:f>'ｸﾞﾗﾌ2001年'!$B$46:$O$46</c:f>
              <c:numCache/>
            </c:numRef>
          </c:yVal>
          <c:smooth val="0"/>
        </c:ser>
        <c:ser>
          <c:idx val="12"/>
          <c:order val="12"/>
          <c:tx>
            <c:strRef>
              <c:f>'ｸﾞﾗﾌ2001年'!$A$47</c:f>
              <c:strCache>
                <c:ptCount val="1"/>
                <c:pt idx="0">
                  <c:v>COOL THRUST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CCFFCC"/>
              </a:solidFill>
              <a:ln>
                <a:solidFill>
                  <a:srgbClr val="000000"/>
                </a:solidFill>
              </a:ln>
            </c:spPr>
          </c:marker>
          <c:xVal>
            <c:numRef>
              <c:f>'ｸﾞﾗﾌ2001年'!$B$34:$O$34</c:f>
              <c:numCache/>
            </c:numRef>
          </c:xVal>
          <c:yVal>
            <c:numRef>
              <c:f>'ｸﾞﾗﾌ2001年'!$B$47:$O$47</c:f>
              <c:numCache/>
            </c:numRef>
          </c:yVal>
          <c:smooth val="0"/>
        </c:ser>
        <c:ser>
          <c:idx val="13"/>
          <c:order val="13"/>
          <c:tx>
            <c:strRef>
              <c:f>'ｸﾞﾗﾌ2001年'!$A$48</c:f>
              <c:strCache>
                <c:ptCount val="1"/>
                <c:pt idx="0">
                  <c:v>近畿大学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9CCC"/>
              </a:solidFill>
              <a:ln>
                <a:solidFill>
                  <a:srgbClr val="CC9CCC"/>
                </a:solidFill>
              </a:ln>
            </c:spPr>
          </c:marker>
          <c:xVal>
            <c:numRef>
              <c:f>'ｸﾞﾗﾌ2001年'!$B$34:$O$34</c:f>
              <c:numCache/>
            </c:numRef>
          </c:xVal>
          <c:yVal>
            <c:numRef>
              <c:f>'ｸﾞﾗﾌ2001年'!$B$48:$O$48</c:f>
              <c:numCache/>
            </c:numRef>
          </c:yVal>
          <c:smooth val="0"/>
        </c:ser>
        <c:axId val="33031632"/>
        <c:axId val="28849233"/>
      </c:scatterChart>
      <c:valAx>
        <c:axId val="33031632"/>
        <c:scaling>
          <c:orientation val="minMax"/>
          <c:max val="33"/>
          <c:min val="15"/>
        </c:scaling>
        <c:axPos val="b"/>
        <c:title>
          <c:tx>
            <c:rich>
              <a:bodyPr vert="horz" rot="0" anchor="ctr"/>
              <a:lstStyle/>
              <a:p>
                <a:pPr algn="ctr">
                  <a:defRPr/>
                </a:pPr>
                <a:r>
                  <a:rPr lang="en-US" cap="none" sz="1200" b="0" i="0" u="none" baseline="0"/>
                  <a:t>翼面積（ｍ＾2)</a:t>
                </a:r>
              </a:p>
            </c:rich>
          </c:tx>
          <c:layout>
            <c:manualLayout>
              <c:xMode val="factor"/>
              <c:yMode val="factor"/>
              <c:x val="-0.014"/>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1450" b="0" i="0" u="none" baseline="0"/>
            </a:pPr>
          </a:p>
        </c:txPr>
        <c:crossAx val="28849233"/>
        <c:crosses val="autoZero"/>
        <c:crossBetween val="midCat"/>
        <c:dispUnits/>
        <c:majorUnit val="2.5"/>
      </c:valAx>
      <c:valAx>
        <c:axId val="28849233"/>
        <c:scaling>
          <c:orientation val="minMax"/>
          <c:max val="55"/>
          <c:min val="25"/>
        </c:scaling>
        <c:axPos val="l"/>
        <c:title>
          <c:tx>
            <c:rich>
              <a:bodyPr vert="horz" rot="0" anchor="ctr"/>
              <a:lstStyle/>
              <a:p>
                <a:pPr algn="ctr">
                  <a:defRPr/>
                </a:pPr>
                <a:r>
                  <a:rPr lang="en-US" cap="none" sz="1200" b="0" i="0" u="none" baseline="0"/>
                  <a:t>機体重量（kg)</a:t>
                </a:r>
              </a:p>
            </c:rich>
          </c:tx>
          <c:layout>
            <c:manualLayout>
              <c:xMode val="factor"/>
              <c:yMode val="factor"/>
              <c:x val="0.022"/>
              <c:y val="0.1365"/>
            </c:manualLayout>
          </c:layout>
          <c:overlay val="0"/>
          <c:spPr>
            <a:noFill/>
            <a:ln>
              <a:noFill/>
            </a:ln>
          </c:spPr>
        </c:title>
        <c:majorGridlines/>
        <c:delete val="0"/>
        <c:numFmt formatCode="General" sourceLinked="1"/>
        <c:majorTickMark val="in"/>
        <c:minorTickMark val="none"/>
        <c:tickLblPos val="nextTo"/>
        <c:txPr>
          <a:bodyPr/>
          <a:lstStyle/>
          <a:p>
            <a:pPr>
              <a:defRPr lang="en-US" cap="none" sz="1375" b="0" i="0" u="none" baseline="0"/>
            </a:pPr>
          </a:p>
        </c:txPr>
        <c:crossAx val="33031632"/>
        <c:crosses val="autoZero"/>
        <c:crossBetween val="midCat"/>
        <c:dispUnits/>
      </c:valAx>
      <c:spPr>
        <a:noFill/>
      </c:spPr>
    </c:plotArea>
    <c:legend>
      <c:legendPos val="r"/>
      <c:layout>
        <c:manualLayout>
          <c:xMode val="edge"/>
          <c:yMode val="edge"/>
          <c:x val="0.85775"/>
          <c:y val="0.20525"/>
        </c:manualLayout>
      </c:layout>
      <c:overlay val="0"/>
      <c:txPr>
        <a:bodyPr vert="horz" rot="0"/>
        <a:lstStyle/>
        <a:p>
          <a:pPr>
            <a:defRPr lang="en-US" cap="none" sz="975" b="0" i="0" u="none" baseline="0"/>
          </a:pPr>
        </a:p>
      </c:txPr>
    </c:legend>
    <c:plotVisOnly val="1"/>
    <c:dispBlanksAs val="gap"/>
    <c:showDLblsOverMax val="0"/>
  </c:chart>
  <c:txPr>
    <a:bodyPr vert="horz" rot="0"/>
    <a:lstStyle/>
    <a:p>
      <a:pPr>
        <a:defRPr lang="en-US" cap="none" sz="155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ｱｽﾍﾟｸﾄﾚｼｵと翼面荷重(ｸﾞﾗﾌ3)</a:t>
            </a:r>
          </a:p>
        </c:rich>
      </c:tx>
      <c:layout>
        <c:manualLayout>
          <c:xMode val="factor"/>
          <c:yMode val="factor"/>
          <c:x val="-0.28375"/>
          <c:y val="0.08725"/>
        </c:manualLayout>
      </c:layout>
      <c:spPr>
        <a:ln w="25400">
          <a:solidFill/>
        </a:ln>
      </c:spPr>
    </c:title>
    <c:plotArea>
      <c:layout>
        <c:manualLayout>
          <c:xMode val="edge"/>
          <c:yMode val="edge"/>
          <c:x val="0"/>
          <c:y val="0.03175"/>
          <c:w val="0.832"/>
          <c:h val="0.93625"/>
        </c:manualLayout>
      </c:layout>
      <c:scatterChart>
        <c:scatterStyle val="lineMarker"/>
        <c:varyColors val="0"/>
        <c:ser>
          <c:idx val="0"/>
          <c:order val="0"/>
          <c:tx>
            <c:strRef>
              <c:f>'ｸﾞﾗﾌ2001年'!$P$4</c:f>
              <c:strCache>
                <c:ptCount val="1"/>
                <c:pt idx="0">
                  <c:v>ドボン会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000080"/>
                </a:solidFill>
              </a:ln>
            </c:spPr>
          </c:marker>
          <c:xVal>
            <c:numRef>
              <c:f>'ｸﾞﾗﾌ2001年'!$Q$3:$AD$3</c:f>
              <c:numCache/>
            </c:numRef>
          </c:xVal>
          <c:yVal>
            <c:numRef>
              <c:f>'ｸﾞﾗﾌ2001年'!$Q$4:$AD$4</c:f>
              <c:numCache/>
            </c:numRef>
          </c:yVal>
          <c:smooth val="0"/>
        </c:ser>
        <c:ser>
          <c:idx val="1"/>
          <c:order val="1"/>
          <c:tx>
            <c:strRef>
              <c:f>'ｸﾞﾗﾌ2001年'!$P$5</c:f>
              <c:strCache>
                <c:ptCount val="1"/>
                <c:pt idx="0">
                  <c:v>早稲田大学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FF"/>
              </a:solidFill>
              <a:ln>
                <a:solidFill>
                  <a:srgbClr val="FF00FF"/>
                </a:solidFill>
              </a:ln>
            </c:spPr>
          </c:marker>
          <c:xVal>
            <c:numRef>
              <c:f>'ｸﾞﾗﾌ2001年'!$Q$3:$AD$3</c:f>
              <c:numCache/>
            </c:numRef>
          </c:xVal>
          <c:yVal>
            <c:numRef>
              <c:f>'ｸﾞﾗﾌ2001年'!$Q$5:$AD$5</c:f>
              <c:numCache/>
            </c:numRef>
          </c:yVal>
          <c:smooth val="0"/>
        </c:ser>
        <c:ser>
          <c:idx val="2"/>
          <c:order val="2"/>
          <c:tx>
            <c:strRef>
              <c:f>'ｸﾞﾗﾌ2001年'!$P$6</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FFFF00"/>
                </a:solidFill>
              </a:ln>
            </c:spPr>
          </c:marker>
          <c:dPt>
            <c:idx val="2"/>
            <c:spPr>
              <a:ln w="3175">
                <a:noFill/>
              </a:ln>
            </c:spPr>
            <c:marker>
              <c:size val="12"/>
              <c:spPr>
                <a:solidFill>
                  <a:srgbClr val="FFFF00"/>
                </a:solidFill>
                <a:ln>
                  <a:solidFill>
                    <a:srgbClr val="000000"/>
                  </a:solidFill>
                </a:ln>
              </c:spPr>
            </c:marker>
          </c:dPt>
          <c:xVal>
            <c:numRef>
              <c:f>'ｸﾞﾗﾌ2001年'!$Q$3:$AD$3</c:f>
              <c:numCache/>
            </c:numRef>
          </c:xVal>
          <c:yVal>
            <c:numRef>
              <c:f>'ｸﾞﾗﾌ2001年'!$Q$6:$AD$6</c:f>
              <c:numCache/>
            </c:numRef>
          </c:yVal>
          <c:smooth val="0"/>
        </c:ser>
        <c:ser>
          <c:idx val="3"/>
          <c:order val="3"/>
          <c:tx>
            <c:strRef>
              <c:f>'ｸﾞﾗﾌ2001年'!$P$7</c:f>
              <c:strCache>
                <c:ptCount val="1"/>
                <c:pt idx="0">
                  <c:v>第一工業大学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FF"/>
              </a:solidFill>
              <a:ln>
                <a:solidFill>
                  <a:srgbClr val="00FFFF"/>
                </a:solidFill>
              </a:ln>
            </c:spPr>
          </c:marker>
          <c:xVal>
            <c:numRef>
              <c:f>'ｸﾞﾗﾌ2001年'!$Q$3:$AD$3</c:f>
              <c:numCache/>
            </c:numRef>
          </c:xVal>
          <c:yVal>
            <c:numRef>
              <c:f>'ｸﾞﾗﾌ2001年'!$Q$7:$AD$7</c:f>
              <c:numCache/>
            </c:numRef>
          </c:yVal>
          <c:smooth val="0"/>
        </c:ser>
        <c:ser>
          <c:idx val="4"/>
          <c:order val="4"/>
          <c:tx>
            <c:strRef>
              <c:f>'ｸﾞﾗﾌ2001年'!$P$8</c:f>
              <c:strCache>
                <c:ptCount val="1"/>
                <c:pt idx="0">
                  <c:v>東北大学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2"/>
            <c:spPr>
              <a:noFill/>
              <a:ln>
                <a:solidFill>
                  <a:srgbClr val="800080"/>
                </a:solidFill>
              </a:ln>
            </c:spPr>
          </c:marker>
          <c:xVal>
            <c:numRef>
              <c:f>'ｸﾞﾗﾌ2001年'!$Q$3:$AD$3</c:f>
              <c:numCache/>
            </c:numRef>
          </c:xVal>
          <c:yVal>
            <c:numRef>
              <c:f>'ｸﾞﾗﾌ2001年'!$Q$8:$AD$8</c:f>
              <c:numCache/>
            </c:numRef>
          </c:yVal>
          <c:smooth val="0"/>
        </c:ser>
        <c:ser>
          <c:idx val="5"/>
          <c:order val="5"/>
          <c:tx>
            <c:strRef>
              <c:f>'ｸﾞﾗﾌ2001年'!$P$9</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0000"/>
              </a:solidFill>
              <a:ln>
                <a:solidFill>
                  <a:srgbClr val="800000"/>
                </a:solidFill>
              </a:ln>
            </c:spPr>
          </c:marker>
          <c:xVal>
            <c:numRef>
              <c:f>'ｸﾞﾗﾌ2001年'!$Q$3:$AD$3</c:f>
              <c:numCache/>
            </c:numRef>
          </c:xVal>
          <c:yVal>
            <c:numRef>
              <c:f>'ｸﾞﾗﾌ2001年'!$Q$9:$AD$9</c:f>
              <c:numCache/>
            </c:numRef>
          </c:yVal>
          <c:smooth val="0"/>
        </c:ser>
        <c:ser>
          <c:idx val="6"/>
          <c:order val="6"/>
          <c:tx>
            <c:strRef>
              <c:f>'ｸﾞﾗﾌ2001年'!$P$10</c:f>
              <c:strCache>
                <c:ptCount val="1"/>
                <c:pt idx="0">
                  <c:v>ｱｴﾛﾌﾟﾗﾉ</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'ｸﾞﾗﾌ2001年'!$Q$3:$AD$3</c:f>
              <c:numCache/>
            </c:numRef>
          </c:xVal>
          <c:yVal>
            <c:numRef>
              <c:f>'ｸﾞﾗﾌ2001年'!$Q$10:$AD$10</c:f>
              <c:numCache/>
            </c:numRef>
          </c:yVal>
          <c:smooth val="0"/>
        </c:ser>
        <c:ser>
          <c:idx val="7"/>
          <c:order val="7"/>
          <c:tx>
            <c:strRef>
              <c:f>'ｸﾞﾗﾌ2001年'!$P$11</c:f>
              <c:strCache>
                <c:ptCount val="1"/>
                <c:pt idx="0">
                  <c:v>都立科学技術大学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0000FF"/>
              </a:solidFill>
              <a:ln>
                <a:solidFill>
                  <a:srgbClr val="0000FF"/>
                </a:solidFill>
              </a:ln>
            </c:spPr>
          </c:marker>
          <c:xVal>
            <c:numRef>
              <c:f>'ｸﾞﾗﾌ2001年'!$Q$3:$AD$3</c:f>
              <c:numCache/>
            </c:numRef>
          </c:xVal>
          <c:yVal>
            <c:numRef>
              <c:f>'ｸﾞﾗﾌ2001年'!$Q$11:$AD$11</c:f>
              <c:numCache/>
            </c:numRef>
          </c:yVal>
          <c:smooth val="0"/>
        </c:ser>
        <c:ser>
          <c:idx val="8"/>
          <c:order val="8"/>
          <c:tx>
            <c:strRef>
              <c:f>'ｸﾞﾗﾌ2001年'!$P$12</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CCFF"/>
              </a:solidFill>
              <a:ln>
                <a:solidFill>
                  <a:srgbClr val="000000"/>
                </a:solidFill>
              </a:ln>
            </c:spPr>
          </c:marker>
          <c:xVal>
            <c:numRef>
              <c:f>'ｸﾞﾗﾌ2001年'!$Q$3:$AD$3</c:f>
              <c:numCache/>
            </c:numRef>
          </c:xVal>
          <c:yVal>
            <c:numRef>
              <c:f>'ｸﾞﾗﾌ2001年'!$Q$12:$AD$12</c:f>
              <c:numCache/>
            </c:numRef>
          </c:yVal>
          <c:smooth val="0"/>
        </c:ser>
        <c:ser>
          <c:idx val="9"/>
          <c:order val="9"/>
          <c:tx>
            <c:strRef>
              <c:f>'ｸﾞﾗﾌ2001年'!$P$13</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'ｸﾞﾗﾌ2001年'!$Q$3:$AD$3</c:f>
              <c:numCache/>
            </c:numRef>
          </c:xVal>
          <c:yVal>
            <c:numRef>
              <c:f>'ｸﾞﾗﾌ2001年'!$Q$13:$AD$13</c:f>
              <c:numCache/>
            </c:numRef>
          </c:yVal>
          <c:smooth val="0"/>
        </c:ser>
        <c:ser>
          <c:idx val="10"/>
          <c:order val="10"/>
          <c:tx>
            <c:strRef>
              <c:f>'ｸﾞﾗﾌ2001年'!$P$14</c:f>
              <c:strCache>
                <c:ptCount val="1"/>
                <c:pt idx="0">
                  <c:v>TOYOTA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FFCC"/>
              </a:solidFill>
              <a:ln>
                <a:solidFill>
                  <a:srgbClr val="000000"/>
                </a:solidFill>
              </a:ln>
            </c:spPr>
          </c:marker>
          <c:xVal>
            <c:numRef>
              <c:f>'ｸﾞﾗﾌ2001年'!$Q$3:$AD$3</c:f>
              <c:numCache/>
            </c:numRef>
          </c:xVal>
          <c:yVal>
            <c:numRef>
              <c:f>'ｸﾞﾗﾌ2001年'!$Q$14:$AD$14</c:f>
              <c:numCache/>
            </c:numRef>
          </c:yVal>
          <c:smooth val="0"/>
        </c:ser>
        <c:ser>
          <c:idx val="11"/>
          <c:order val="11"/>
          <c:tx>
            <c:strRef>
              <c:f>'ｸﾞﾗﾌ2001年'!$P$15</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00FF"/>
              </a:solidFill>
              <a:ln>
                <a:solidFill>
                  <a:srgbClr val="000000"/>
                </a:solidFill>
              </a:ln>
            </c:spPr>
          </c:marker>
          <c:xVal>
            <c:numRef>
              <c:f>'ｸﾞﾗﾌ2001年'!$Q$3:$AD$3</c:f>
              <c:numCache/>
            </c:numRef>
          </c:xVal>
          <c:yVal>
            <c:numRef>
              <c:f>'ｸﾞﾗﾌ2001年'!$Q$15:$AD$15</c:f>
              <c:numCache/>
            </c:numRef>
          </c:yVal>
          <c:smooth val="0"/>
        </c:ser>
        <c:ser>
          <c:idx val="12"/>
          <c:order val="12"/>
          <c:tx>
            <c:strRef>
              <c:f>'ｸﾞﾗﾌ2001年'!$P$16</c:f>
              <c:strCache>
                <c:ptCount val="1"/>
                <c:pt idx="0">
                  <c:v>COOL THRUST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CCFFCC"/>
              </a:solidFill>
              <a:ln>
                <a:solidFill>
                  <a:srgbClr val="000000"/>
                </a:solidFill>
              </a:ln>
            </c:spPr>
          </c:marker>
          <c:xVal>
            <c:numRef>
              <c:f>'ｸﾞﾗﾌ2001年'!$Q$3:$AD$3</c:f>
              <c:numCache/>
            </c:numRef>
          </c:xVal>
          <c:yVal>
            <c:numRef>
              <c:f>'ｸﾞﾗﾌ2001年'!$Q$16:$AD$16</c:f>
              <c:numCache/>
            </c:numRef>
          </c:yVal>
          <c:smooth val="0"/>
        </c:ser>
        <c:ser>
          <c:idx val="13"/>
          <c:order val="13"/>
          <c:tx>
            <c:strRef>
              <c:f>'ｸﾞﾗﾌ2001年'!$P$17</c:f>
              <c:strCache>
                <c:ptCount val="1"/>
                <c:pt idx="0">
                  <c:v>近畿大学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9CCC"/>
              </a:solidFill>
              <a:ln>
                <a:solidFill>
                  <a:srgbClr val="CC9CCC"/>
                </a:solidFill>
              </a:ln>
            </c:spPr>
          </c:marker>
          <c:xVal>
            <c:numRef>
              <c:f>'ｸﾞﾗﾌ2001年'!$Q$3:$AD$3</c:f>
              <c:numCache/>
            </c:numRef>
          </c:xVal>
          <c:yVal>
            <c:numRef>
              <c:f>'ｸﾞﾗﾌ2001年'!$Q$17:$AD$17</c:f>
              <c:numCache/>
            </c:numRef>
          </c:yVal>
          <c:smooth val="0"/>
        </c:ser>
        <c:axId val="58316506"/>
        <c:axId val="55086507"/>
      </c:scatterChart>
      <c:valAx>
        <c:axId val="58316506"/>
        <c:scaling>
          <c:orientation val="minMax"/>
          <c:max val="40"/>
          <c:min val="25"/>
        </c:scaling>
        <c:axPos val="b"/>
        <c:title>
          <c:tx>
            <c:rich>
              <a:bodyPr vert="horz" rot="0" anchor="ctr"/>
              <a:lstStyle/>
              <a:p>
                <a:pPr algn="ctr">
                  <a:defRPr/>
                </a:pPr>
                <a:r>
                  <a:rPr lang="en-US" cap="none" sz="1200" b="0" i="0" u="none" baseline="0"/>
                  <a:t>ｱｽﾍﾟｸﾄﾚｼｵ</a:t>
                </a:r>
              </a:p>
            </c:rich>
          </c:tx>
          <c:layout>
            <c:manualLayout>
              <c:xMode val="factor"/>
              <c:yMode val="factor"/>
              <c:x val="-0.009"/>
              <c:y val="0.0005"/>
            </c:manualLayout>
          </c:layout>
          <c:overlay val="0"/>
          <c:spPr>
            <a:noFill/>
            <a:ln>
              <a:noFill/>
            </a:ln>
          </c:spPr>
        </c:title>
        <c:majorGridlines/>
        <c:delete val="0"/>
        <c:numFmt formatCode="General" sourceLinked="1"/>
        <c:majorTickMark val="in"/>
        <c:minorTickMark val="none"/>
        <c:tickLblPos val="nextTo"/>
        <c:txPr>
          <a:bodyPr/>
          <a:lstStyle/>
          <a:p>
            <a:pPr>
              <a:defRPr lang="en-US" cap="none" sz="1400" b="0" i="0" u="none" baseline="0"/>
            </a:pPr>
          </a:p>
        </c:txPr>
        <c:crossAx val="55086507"/>
        <c:crosses val="autoZero"/>
        <c:crossBetween val="midCat"/>
        <c:dispUnits/>
      </c:valAx>
      <c:valAx>
        <c:axId val="55086507"/>
        <c:scaling>
          <c:orientation val="minMax"/>
          <c:min val="3"/>
        </c:scaling>
        <c:axPos val="l"/>
        <c:title>
          <c:tx>
            <c:rich>
              <a:bodyPr vert="horz" rot="0" anchor="ctr"/>
              <a:lstStyle/>
              <a:p>
                <a:pPr algn="ctr">
                  <a:defRPr/>
                </a:pPr>
                <a:r>
                  <a:rPr lang="en-US" cap="none" sz="1200" b="0" i="0" u="none" baseline="0"/>
                  <a:t>翼面荷重(Kg/m^2)</a:t>
                </a:r>
              </a:p>
            </c:rich>
          </c:tx>
          <c:layout>
            <c:manualLayout>
              <c:xMode val="factor"/>
              <c:yMode val="factor"/>
              <c:x val="0.0495"/>
              <c:y val="0.17075"/>
            </c:manualLayout>
          </c:layout>
          <c:overlay val="0"/>
          <c:spPr>
            <a:noFill/>
            <a:ln>
              <a:noFill/>
            </a:ln>
          </c:spPr>
        </c:title>
        <c:majorGridlines/>
        <c:delete val="0"/>
        <c:numFmt formatCode="General" sourceLinked="1"/>
        <c:majorTickMark val="in"/>
        <c:minorTickMark val="none"/>
        <c:tickLblPos val="nextTo"/>
        <c:txPr>
          <a:bodyPr/>
          <a:lstStyle/>
          <a:p>
            <a:pPr>
              <a:defRPr lang="en-US" cap="none" sz="1400" b="0" i="0" u="none" baseline="0"/>
            </a:pPr>
          </a:p>
        </c:txPr>
        <c:crossAx val="58316506"/>
        <c:crosses val="autoZero"/>
        <c:crossBetween val="midCat"/>
        <c:dispUnits/>
      </c:valAx>
      <c:spPr>
        <a:noFill/>
      </c:spPr>
    </c:plotArea>
    <c:legend>
      <c:legendPos val="r"/>
      <c:layout>
        <c:manualLayout>
          <c:xMode val="edge"/>
          <c:yMode val="edge"/>
          <c:x val="0.8515"/>
          <c:y val="0.16275"/>
        </c:manualLayout>
      </c:layout>
      <c:overlay val="0"/>
      <c:txPr>
        <a:bodyPr vert="horz" rot="0"/>
        <a:lstStyle/>
        <a:p>
          <a:pPr>
            <a:defRPr lang="en-US" cap="none" sz="1075" b="0" i="0" u="none" baseline="0"/>
          </a:pPr>
        </a:p>
      </c:txPr>
    </c:legend>
    <c:plotVisOnly val="1"/>
    <c:dispBlanksAs val="gap"/>
    <c:showDLblsOverMax val="0"/>
  </c:chart>
  <c:txPr>
    <a:bodyPr vert="horz" rot="0"/>
    <a:lstStyle/>
    <a:p>
      <a:pPr>
        <a:defRPr lang="en-US" cap="none" sz="147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設計飛行速度</a:t>
            </a:r>
          </a:p>
        </c:rich>
      </c:tx>
      <c:layout>
        <c:manualLayout>
          <c:xMode val="factor"/>
          <c:yMode val="factor"/>
          <c:x val="0.0015"/>
          <c:y val="0.055"/>
        </c:manualLayout>
      </c:layout>
      <c:spPr>
        <a:ln w="25400">
          <a:solidFill/>
        </a:ln>
      </c:spPr>
    </c:title>
    <c:plotArea>
      <c:layout>
        <c:manualLayout>
          <c:xMode val="edge"/>
          <c:yMode val="edge"/>
          <c:x val="0.0435"/>
          <c:y val="0.0525"/>
          <c:w val="0.91625"/>
          <c:h val="0.9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'ｸﾞﾗﾌ2001年'!$A$75:$A$88</c:f>
              <c:strCache/>
            </c:strRef>
          </c:cat>
          <c:val>
            <c:numRef>
              <c:f>'ｸﾞﾗﾌ2001年'!$B$75:$B$88</c:f>
              <c:numCache/>
            </c:numRef>
          </c:val>
        </c:ser>
        <c:axId val="26016516"/>
        <c:axId val="32822053"/>
      </c:barChart>
      <c:catAx>
        <c:axId val="26016516"/>
        <c:scaling>
          <c:orientation val="minMax"/>
        </c:scaling>
        <c:axPos val="b"/>
        <c:delete val="0"/>
        <c:numFmt formatCode="General" sourceLinked="1"/>
        <c:majorTickMark val="in"/>
        <c:minorTickMark val="none"/>
        <c:tickLblPos val="nextTo"/>
        <c:txPr>
          <a:bodyPr vert="horz" rot="-3600000"/>
          <a:lstStyle/>
          <a:p>
            <a:pPr>
              <a:defRPr lang="en-US" cap="none" sz="1150" b="0" i="0" u="none" baseline="0"/>
            </a:pPr>
          </a:p>
        </c:txPr>
        <c:crossAx val="32822053"/>
        <c:crosses val="autoZero"/>
        <c:auto val="1"/>
        <c:lblOffset val="100"/>
        <c:noMultiLvlLbl val="0"/>
      </c:catAx>
      <c:valAx>
        <c:axId val="32822053"/>
        <c:scaling>
          <c:orientation val="minMax"/>
          <c:min val="5"/>
        </c:scaling>
        <c:axPos val="l"/>
        <c:majorGridlines/>
        <c:delete val="0"/>
        <c:numFmt formatCode="0.0_);[Red]\(0.0\)" sourceLinked="0"/>
        <c:majorTickMark val="in"/>
        <c:minorTickMark val="none"/>
        <c:tickLblPos val="nextTo"/>
        <c:txPr>
          <a:bodyPr/>
          <a:lstStyle/>
          <a:p>
            <a:pPr>
              <a:defRPr lang="en-US" cap="none" sz="1350" b="0" i="0" u="none" baseline="0"/>
            </a:pPr>
          </a:p>
        </c:txPr>
        <c:crossAx val="26016516"/>
        <c:crossesAt val="1"/>
        <c:crossBetween val="between"/>
        <c:dispUnits/>
      </c:valAx>
      <c:spPr>
        <a:noFill/>
      </c:spPr>
    </c:plotArea>
    <c:plotVisOnly val="1"/>
    <c:dispBlanksAs val="gap"/>
    <c:showDLblsOverMax val="0"/>
  </c:chart>
  <c:txPr>
    <a:bodyPr vert="horz" rot="0"/>
    <a:lstStyle/>
    <a:p>
      <a:pPr>
        <a:defRPr lang="en-US" cap="none" sz="95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t>試験飛行と大会結果</a:t>
            </a:r>
          </a:p>
        </c:rich>
      </c:tx>
      <c:layout>
        <c:manualLayout>
          <c:xMode val="factor"/>
          <c:yMode val="factor"/>
          <c:x val="-0.08575"/>
          <c:y val="0.01125"/>
        </c:manualLayout>
      </c:layout>
      <c:spPr>
        <a:ln w="25400">
          <a:solidFill/>
        </a:ln>
      </c:spPr>
    </c:title>
    <c:plotArea>
      <c:layout>
        <c:manualLayout>
          <c:xMode val="edge"/>
          <c:yMode val="edge"/>
          <c:x val="0.0615"/>
          <c:y val="0.01575"/>
          <c:w val="0.90525"/>
          <c:h val="0.953"/>
        </c:manualLayout>
      </c:layout>
      <c:scatterChart>
        <c:scatterStyle val="lineMarker"/>
        <c:varyColors val="0"/>
        <c:ser>
          <c:idx val="0"/>
          <c:order val="0"/>
          <c:tx>
            <c:strRef>
              <c:f>'ｸﾞﾗﾌ2001年'!$Q$77</c:f>
              <c:strCache>
                <c:ptCount val="1"/>
                <c:pt idx="0">
                  <c:v>ドボン会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'ｸﾞﾗﾌ2001年'!$R$76:$AF$76</c:f>
              <c:numCache/>
            </c:numRef>
          </c:xVal>
          <c:yVal>
            <c:numRef>
              <c:f>'ｸﾞﾗﾌ2001年'!$R$77:$AF$77</c:f>
              <c:numCache/>
            </c:numRef>
          </c:yVal>
          <c:smooth val="0"/>
        </c:ser>
        <c:ser>
          <c:idx val="1"/>
          <c:order val="1"/>
          <c:tx>
            <c:strRef>
              <c:f>'ｸﾞﾗﾌ2001年'!$Q$78</c:f>
              <c:strCache>
                <c:ptCount val="1"/>
                <c:pt idx="0">
                  <c:v>早稲田大学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xVal>
            <c:numRef>
              <c:f>'ｸﾞﾗﾌ2001年'!$R$76:$AF$76</c:f>
              <c:numCache/>
            </c:numRef>
          </c:xVal>
          <c:yVal>
            <c:numRef>
              <c:f>'ｸﾞﾗﾌ2001年'!$R$78:$AF$78</c:f>
              <c:numCache/>
            </c:numRef>
          </c:yVal>
          <c:smooth val="0"/>
        </c:ser>
        <c:ser>
          <c:idx val="2"/>
          <c:order val="2"/>
          <c:tx>
            <c:strRef>
              <c:f>'ｸﾞﾗﾌ2001年'!$Q$79</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'ｸﾞﾗﾌ2001年'!$R$76:$AF$76</c:f>
              <c:numCache/>
            </c:numRef>
          </c:xVal>
          <c:yVal>
            <c:numRef>
              <c:f>'ｸﾞﾗﾌ2001年'!$R$79:$AF$79</c:f>
              <c:numCache/>
            </c:numRef>
          </c:yVal>
          <c:smooth val="0"/>
        </c:ser>
        <c:ser>
          <c:idx val="3"/>
          <c:order val="3"/>
          <c:tx>
            <c:strRef>
              <c:f>'ｸﾞﾗﾌ2001年'!$Q$80</c:f>
              <c:strCache>
                <c:ptCount val="1"/>
                <c:pt idx="0">
                  <c:v>第一工業大学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'ｸﾞﾗﾌ2001年'!$R$76:$AF$76</c:f>
              <c:numCache/>
            </c:numRef>
          </c:xVal>
          <c:yVal>
            <c:numRef>
              <c:f>'ｸﾞﾗﾌ2001年'!$R$80:$AF$80</c:f>
              <c:numCache/>
            </c:numRef>
          </c:yVal>
          <c:smooth val="0"/>
        </c:ser>
        <c:ser>
          <c:idx val="4"/>
          <c:order val="4"/>
          <c:tx>
            <c:strRef>
              <c:f>'ｸﾞﾗﾌ2001年'!$Q$81</c:f>
              <c:strCache>
                <c:ptCount val="1"/>
                <c:pt idx="0">
                  <c:v>東北大学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2"/>
            <c:spPr>
              <a:noFill/>
              <a:ln>
                <a:solidFill>
                  <a:srgbClr val="800080"/>
                </a:solidFill>
              </a:ln>
            </c:spPr>
          </c:marker>
          <c:xVal>
            <c:numRef>
              <c:f>'ｸﾞﾗﾌ2001年'!$R$76:$AF$76</c:f>
              <c:numCache/>
            </c:numRef>
          </c:xVal>
          <c:yVal>
            <c:numRef>
              <c:f>'ｸﾞﾗﾌ2001年'!$R$81:$AF$81</c:f>
              <c:numCache/>
            </c:numRef>
          </c:yVal>
          <c:smooth val="0"/>
        </c:ser>
        <c:ser>
          <c:idx val="5"/>
          <c:order val="5"/>
          <c:tx>
            <c:strRef>
              <c:f>'ｸﾞﾗﾌ2001年'!$Q$82</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0000"/>
              </a:solidFill>
              <a:ln>
                <a:solidFill>
                  <a:srgbClr val="800000"/>
                </a:solidFill>
              </a:ln>
            </c:spPr>
          </c:marker>
          <c:xVal>
            <c:numRef>
              <c:f>'ｸﾞﾗﾌ2001年'!$R$76:$AF$76</c:f>
              <c:numCache/>
            </c:numRef>
          </c:xVal>
          <c:yVal>
            <c:numRef>
              <c:f>'ｸﾞﾗﾌ2001年'!$R$82:$AF$82</c:f>
              <c:numCache/>
            </c:numRef>
          </c:yVal>
          <c:smooth val="0"/>
        </c:ser>
        <c:ser>
          <c:idx val="6"/>
          <c:order val="6"/>
          <c:tx>
            <c:strRef>
              <c:f>'ｸﾞﾗﾌ2001年'!$Q$83</c:f>
              <c:strCache>
                <c:ptCount val="1"/>
                <c:pt idx="0">
                  <c:v>ｱｴﾛﾌﾟﾗﾉ</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2"/>
            <c:spPr>
              <a:noFill/>
              <a:ln>
                <a:solidFill>
                  <a:srgbClr val="008080"/>
                </a:solidFill>
              </a:ln>
            </c:spPr>
          </c:marker>
          <c:xVal>
            <c:numRef>
              <c:f>'ｸﾞﾗﾌ2001年'!$R$76:$AF$76</c:f>
              <c:numCache/>
            </c:numRef>
          </c:xVal>
          <c:yVal>
            <c:numRef>
              <c:f>'ｸﾞﾗﾌ2001年'!$R$83:$AF$83</c:f>
              <c:numCache/>
            </c:numRef>
          </c:yVal>
          <c:smooth val="0"/>
        </c:ser>
        <c:ser>
          <c:idx val="7"/>
          <c:order val="7"/>
          <c:tx>
            <c:strRef>
              <c:f>'ｸﾞﾗﾌ2001年'!$Q$84</c:f>
              <c:strCache>
                <c:ptCount val="1"/>
                <c:pt idx="0">
                  <c:v>都立科学技術大学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FF"/>
              </a:solidFill>
              <a:ln>
                <a:solidFill>
                  <a:srgbClr val="0000FF"/>
                </a:solidFill>
              </a:ln>
            </c:spPr>
          </c:marker>
          <c:xVal>
            <c:numRef>
              <c:f>'ｸﾞﾗﾌ2001年'!$R$76:$AF$76</c:f>
              <c:numCache/>
            </c:numRef>
          </c:xVal>
          <c:yVal>
            <c:numRef>
              <c:f>'ｸﾞﾗﾌ2001年'!$R$84:$AF$84</c:f>
              <c:numCache/>
            </c:numRef>
          </c:yVal>
          <c:smooth val="0"/>
        </c:ser>
        <c:ser>
          <c:idx val="8"/>
          <c:order val="8"/>
          <c:tx>
            <c:strRef>
              <c:f>'ｸﾞﾗﾌ2001年'!$Q$85</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CCFF"/>
              </a:solidFill>
              <a:ln>
                <a:solidFill>
                  <a:srgbClr val="000000"/>
                </a:solidFill>
              </a:ln>
            </c:spPr>
          </c:marker>
          <c:xVal>
            <c:numRef>
              <c:f>'ｸﾞﾗﾌ2001年'!$R$76:$AF$76</c:f>
              <c:numCache/>
            </c:numRef>
          </c:xVal>
          <c:yVal>
            <c:numRef>
              <c:f>'ｸﾞﾗﾌ2001年'!$R$85:$AF$85</c:f>
              <c:numCache/>
            </c:numRef>
          </c:yVal>
          <c:smooth val="0"/>
        </c:ser>
        <c:ser>
          <c:idx val="9"/>
          <c:order val="9"/>
          <c:tx>
            <c:strRef>
              <c:f>'ｸﾞﾗﾌ2001年'!$Q$86</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'ｸﾞﾗﾌ2001年'!$R$76:$AF$76</c:f>
              <c:numCache/>
            </c:numRef>
          </c:xVal>
          <c:yVal>
            <c:numRef>
              <c:f>'ｸﾞﾗﾌ2001年'!$R$86:$AF$86</c:f>
              <c:numCache/>
            </c:numRef>
          </c:yVal>
          <c:smooth val="0"/>
        </c:ser>
        <c:ser>
          <c:idx val="10"/>
          <c:order val="10"/>
          <c:tx>
            <c:strRef>
              <c:f>'ｸﾞﾗﾌ2001年'!$Q$87</c:f>
              <c:strCache>
                <c:ptCount val="1"/>
                <c:pt idx="0">
                  <c:v>TOYOTA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FFCC"/>
              </a:solidFill>
              <a:ln>
                <a:solidFill>
                  <a:srgbClr val="000000"/>
                </a:solidFill>
              </a:ln>
            </c:spPr>
          </c:marker>
          <c:dPt>
            <c:idx val="10"/>
            <c:spPr>
              <a:ln w="3175">
                <a:noFill/>
              </a:ln>
            </c:spPr>
            <c:marker>
              <c:size val="12"/>
              <c:spPr>
                <a:solidFill>
                  <a:srgbClr val="CCFFCC"/>
                </a:solidFill>
                <a:ln>
                  <a:solidFill>
                    <a:srgbClr val="000000"/>
                  </a:solidFill>
                </a:ln>
              </c:spPr>
            </c:marker>
          </c:dPt>
          <c:xVal>
            <c:numRef>
              <c:f>'ｸﾞﾗﾌ2001年'!$R$76:$AF$76</c:f>
              <c:numCache/>
            </c:numRef>
          </c:xVal>
          <c:yVal>
            <c:numRef>
              <c:f>'ｸﾞﾗﾌ2001年'!$R$87:$AF$87</c:f>
              <c:numCache/>
            </c:numRef>
          </c:yVal>
          <c:smooth val="0"/>
        </c:ser>
        <c:ser>
          <c:idx val="11"/>
          <c:order val="11"/>
          <c:tx>
            <c:strRef>
              <c:f>'ｸﾞﾗﾌ2001年'!$Q$88</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00FF"/>
              </a:solidFill>
              <a:ln>
                <a:solidFill>
                  <a:srgbClr val="000000"/>
                </a:solidFill>
              </a:ln>
            </c:spPr>
          </c:marker>
          <c:xVal>
            <c:numRef>
              <c:f>'ｸﾞﾗﾌ2001年'!$R$76:$AF$76</c:f>
              <c:numCache/>
            </c:numRef>
          </c:xVal>
          <c:yVal>
            <c:numRef>
              <c:f>'ｸﾞﾗﾌ2001年'!$R$88:$AF$88</c:f>
              <c:numCache/>
            </c:numRef>
          </c:yVal>
          <c:smooth val="0"/>
        </c:ser>
        <c:ser>
          <c:idx val="12"/>
          <c:order val="12"/>
          <c:tx>
            <c:strRef>
              <c:f>'ｸﾞﾗﾌ2001年'!$Q$89</c:f>
              <c:strCache>
                <c:ptCount val="1"/>
                <c:pt idx="0">
                  <c:v>COOL THRUST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A6CAF0"/>
              </a:solidFill>
              <a:ln>
                <a:solidFill>
                  <a:srgbClr val="000000"/>
                </a:solidFill>
              </a:ln>
            </c:spPr>
          </c:marker>
          <c:xVal>
            <c:numRef>
              <c:f>'ｸﾞﾗﾌ2001年'!$R$76:$AF$76</c:f>
              <c:numCache/>
            </c:numRef>
          </c:xVal>
          <c:yVal>
            <c:numRef>
              <c:f>'ｸﾞﾗﾌ2001年'!$R$89:$AF$89</c:f>
              <c:numCache/>
            </c:numRef>
          </c:yVal>
          <c:smooth val="0"/>
        </c:ser>
        <c:ser>
          <c:idx val="13"/>
          <c:order val="13"/>
          <c:tx>
            <c:strRef>
              <c:f>'ｸﾞﾗﾌ2001年'!$Q$90</c:f>
              <c:strCache>
                <c:ptCount val="1"/>
                <c:pt idx="0">
                  <c:v>近畿大学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2"/>
            <c:spPr>
              <a:noFill/>
              <a:ln>
                <a:solidFill>
                  <a:srgbClr val="CC9CCC"/>
                </a:solidFill>
              </a:ln>
            </c:spPr>
          </c:marker>
          <c:xVal>
            <c:numRef>
              <c:f>'ｸﾞﾗﾌ2001年'!$R$76:$AF$76</c:f>
              <c:numCache/>
            </c:numRef>
          </c:xVal>
          <c:yVal>
            <c:numRef>
              <c:f>'ｸﾞﾗﾌ2001年'!$R$90:$AF$90</c:f>
              <c:numCache/>
            </c:numRef>
          </c:yVal>
          <c:smooth val="0"/>
        </c:ser>
        <c:ser>
          <c:idx val="14"/>
          <c:order val="14"/>
          <c:tx>
            <c:strRef>
              <c:f>'ｸﾞﾗﾌ2001年'!$Q$91</c:f>
              <c:strCache>
                <c:ptCount val="1"/>
                <c:pt idx="0">
                  <c:v>芝浦工業大学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CC99FF"/>
              </a:solidFill>
              <a:ln>
                <a:solidFill>
                  <a:srgbClr val="000000"/>
                </a:solidFill>
              </a:ln>
            </c:spPr>
          </c:marker>
          <c:xVal>
            <c:numRef>
              <c:f>'ｸﾞﾗﾌ2001年'!$R$76:$AF$76</c:f>
              <c:numCache/>
            </c:numRef>
          </c:xVal>
          <c:yVal>
            <c:numRef>
              <c:f>'ｸﾞﾗﾌ2001年'!$R$91:$AF$91</c:f>
              <c:numCache/>
            </c:numRef>
          </c:yVal>
          <c:smooth val="0"/>
        </c:ser>
        <c:axId val="26963022"/>
        <c:axId val="41340607"/>
      </c:scatterChart>
      <c:valAx>
        <c:axId val="26963022"/>
        <c:scaling>
          <c:orientation val="minMax"/>
        </c:scaling>
        <c:axPos val="b"/>
        <c:title>
          <c:tx>
            <c:rich>
              <a:bodyPr vert="horz" rot="0" anchor="ctr"/>
              <a:lstStyle/>
              <a:p>
                <a:pPr algn="ctr">
                  <a:defRPr/>
                </a:pPr>
                <a:r>
                  <a:rPr lang="en-US" cap="none" sz="1825" b="0" i="0" u="none" baseline="0"/>
                  <a:t>試験飛行実績（ｍ）</a:t>
                </a:r>
              </a:p>
            </c:rich>
          </c:tx>
          <c:layout>
            <c:manualLayout>
              <c:xMode val="factor"/>
              <c:yMode val="factor"/>
              <c:x val="-0.003"/>
              <c:y val="0.0005"/>
            </c:manualLayout>
          </c:layout>
          <c:overlay val="0"/>
          <c:spPr>
            <a:noFill/>
            <a:ln>
              <a:noFill/>
            </a:ln>
          </c:spPr>
        </c:title>
        <c:majorGridlines/>
        <c:delete val="0"/>
        <c:numFmt formatCode="General" sourceLinked="1"/>
        <c:majorTickMark val="in"/>
        <c:minorTickMark val="none"/>
        <c:tickLblPos val="nextTo"/>
        <c:crossAx val="41340607"/>
        <c:crosses val="autoZero"/>
        <c:crossBetween val="midCat"/>
        <c:dispUnits/>
        <c:majorUnit val="200"/>
      </c:valAx>
      <c:valAx>
        <c:axId val="41340607"/>
        <c:scaling>
          <c:orientation val="minMax"/>
        </c:scaling>
        <c:axPos val="l"/>
        <c:title>
          <c:tx>
            <c:rich>
              <a:bodyPr vert="horz" rot="-5400000" anchor="ctr"/>
              <a:lstStyle/>
              <a:p>
                <a:pPr algn="ctr">
                  <a:defRPr/>
                </a:pPr>
                <a:r>
                  <a:rPr lang="en-US" cap="none" sz="1825" b="0" i="0" u="none" baseline="0"/>
                  <a:t>大会記録（ｍ）</a:t>
                </a:r>
              </a:p>
            </c:rich>
          </c:tx>
          <c:layout/>
          <c:overlay val="0"/>
          <c:spPr>
            <a:noFill/>
            <a:ln>
              <a:noFill/>
            </a:ln>
          </c:spPr>
        </c:title>
        <c:majorGridlines/>
        <c:delete val="0"/>
        <c:numFmt formatCode="General" sourceLinked="1"/>
        <c:majorTickMark val="in"/>
        <c:minorTickMark val="none"/>
        <c:tickLblPos val="nextTo"/>
        <c:crossAx val="26963022"/>
        <c:crosses val="autoZero"/>
        <c:crossBetween val="midCat"/>
        <c:dispUnits/>
      </c:valAx>
      <c:spPr>
        <a:noFill/>
      </c:spPr>
    </c:plotArea>
    <c:legend>
      <c:legendPos val="r"/>
      <c:layout>
        <c:manualLayout>
          <c:xMode val="edge"/>
          <c:yMode val="edge"/>
          <c:x val="0.72275"/>
          <c:y val="0.55575"/>
          <c:w val="0.17275"/>
          <c:h val="0.325"/>
        </c:manualLayout>
      </c:layout>
      <c:overlay val="0"/>
      <c:txPr>
        <a:bodyPr vert="horz" rot="0"/>
        <a:lstStyle/>
        <a:p>
          <a:pPr>
            <a:defRPr lang="en-US" cap="none" sz="1175" b="0" i="0" u="none" baseline="0"/>
          </a:pPr>
        </a:p>
      </c:txPr>
    </c:legend>
    <c:plotVisOnly val="1"/>
    <c:dispBlanksAs val="gap"/>
    <c:showDLblsOverMax val="0"/>
  </c:chart>
  <c:txPr>
    <a:bodyPr vert="horz" rot="0"/>
    <a:lstStyle/>
    <a:p>
      <a:pPr>
        <a:defRPr lang="en-US" cap="none" sz="15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明朝"/>
                <a:ea typeface="明朝"/>
                <a:cs typeface="明朝"/>
              </a:rPr>
              <a:t>ｱｽﾍﾟｸﾄ ﾚｼｵ と 翼面荷重</a:t>
            </a:r>
          </a:p>
        </c:rich>
      </c:tx>
      <c:layout/>
      <c:spPr>
        <a:noFill/>
        <a:ln>
          <a:noFill/>
        </a:ln>
      </c:spPr>
    </c:title>
    <c:plotArea>
      <c:layout>
        <c:manualLayout>
          <c:xMode val="edge"/>
          <c:yMode val="edge"/>
          <c:x val="0.071"/>
          <c:y val="0.08175"/>
          <c:w val="0.78575"/>
          <c:h val="0.83625"/>
        </c:manualLayout>
      </c:layout>
      <c:scatterChart>
        <c:scatterStyle val="lineMarker"/>
        <c:varyColors val="0"/>
        <c:ser>
          <c:idx val="0"/>
          <c:order val="0"/>
          <c:tx>
            <c:strRef>
              <c:f>'結果まとめ96年'!$C$40</c:f>
              <c:strCache>
                <c:ptCount val="1"/>
                <c:pt idx="0">
                  <c:v>第一工業大学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'結果まとめ96年'!$D$39:$J$39</c:f>
              <c:numCache/>
            </c:numRef>
          </c:xVal>
          <c:yVal>
            <c:numRef>
              <c:f>'結果まとめ96年'!$D$40:$J$40</c:f>
              <c:numCache/>
            </c:numRef>
          </c:yVal>
          <c:smooth val="0"/>
        </c:ser>
        <c:ser>
          <c:idx val="1"/>
          <c:order val="1"/>
          <c:tx>
            <c:strRef>
              <c:f>'結果まとめ96年'!$C$41</c:f>
              <c:strCache>
                <c:ptCount val="1"/>
                <c:pt idx="0">
                  <c:v>早稲田大学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00FF"/>
              </a:solidFill>
              <a:ln>
                <a:solidFill>
                  <a:srgbClr val="FF00FF"/>
                </a:solidFill>
              </a:ln>
            </c:spPr>
          </c:marker>
          <c:xVal>
            <c:numRef>
              <c:f>'結果まとめ96年'!$D$39:$J$39</c:f>
              <c:numCache/>
            </c:numRef>
          </c:xVal>
          <c:yVal>
            <c:numRef>
              <c:f>'結果まとめ96年'!$D$41:$J$41</c:f>
              <c:numCache/>
            </c:numRef>
          </c:yVal>
          <c:smooth val="0"/>
        </c:ser>
        <c:ser>
          <c:idx val="2"/>
          <c:order val="2"/>
          <c:tx>
            <c:strRef>
              <c:f>'結果まとめ96年'!$C$42</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FF00"/>
              </a:solidFill>
              <a:ln>
                <a:solidFill>
                  <a:srgbClr val="000000"/>
                </a:solidFill>
              </a:ln>
            </c:spPr>
          </c:marker>
          <c:xVal>
            <c:numRef>
              <c:f>'結果まとめ96年'!$D$39:$J$39</c:f>
              <c:numCache/>
            </c:numRef>
          </c:xVal>
          <c:yVal>
            <c:numRef>
              <c:f>'結果まとめ96年'!$D$42:$J$42</c:f>
              <c:numCache/>
            </c:numRef>
          </c:yVal>
          <c:smooth val="0"/>
        </c:ser>
        <c:ser>
          <c:idx val="3"/>
          <c:order val="3"/>
          <c:tx>
            <c:strRef>
              <c:f>'結果まとめ96年'!$C$43</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1"/>
            <c:spPr>
              <a:noFill/>
              <a:ln>
                <a:solidFill>
                  <a:srgbClr val="00FFFF"/>
                </a:solidFill>
              </a:ln>
            </c:spPr>
          </c:marker>
          <c:xVal>
            <c:numRef>
              <c:f>'結果まとめ96年'!$D$39:$J$39</c:f>
              <c:numCache/>
            </c:numRef>
          </c:xVal>
          <c:yVal>
            <c:numRef>
              <c:f>'結果まとめ96年'!$D$43:$J$43</c:f>
              <c:numCache/>
            </c:numRef>
          </c:yVal>
          <c:smooth val="0"/>
        </c:ser>
        <c:ser>
          <c:idx val="4"/>
          <c:order val="4"/>
          <c:tx>
            <c:strRef>
              <c:f>'結果まとめ96年'!$C$44</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a:solidFill>
                  <a:srgbClr val="800080"/>
                </a:solidFill>
              </a:ln>
            </c:spPr>
          </c:marker>
          <c:xVal>
            <c:numRef>
              <c:f>'結果まとめ96年'!$D$39:$J$39</c:f>
              <c:numCache/>
            </c:numRef>
          </c:xVal>
          <c:yVal>
            <c:numRef>
              <c:f>'結果まとめ96年'!$D$44:$J$44</c:f>
              <c:numCache/>
            </c:numRef>
          </c:yVal>
          <c:smooth val="0"/>
        </c:ser>
        <c:ser>
          <c:idx val="5"/>
          <c:order val="5"/>
          <c:tx>
            <c:strRef>
              <c:f>'結果まとめ96年'!$C$45</c:f>
              <c:strCache>
                <c:ptCount val="1"/>
                <c:pt idx="0">
                  <c:v>ＪＡＭＣＯ</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xVal>
            <c:numRef>
              <c:f>'結果まとめ96年'!$D$39:$J$39</c:f>
              <c:numCache/>
            </c:numRef>
          </c:xVal>
          <c:yVal>
            <c:numRef>
              <c:f>'結果まとめ96年'!$D$45:$J$45</c:f>
              <c:numCache/>
            </c:numRef>
          </c:yVal>
          <c:smooth val="0"/>
        </c:ser>
        <c:ser>
          <c:idx val="6"/>
          <c:order val="6"/>
          <c:tx>
            <c:strRef>
              <c:f>'結果まとめ96年'!$C$46</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80"/>
              </a:solidFill>
              <a:ln>
                <a:solidFill>
                  <a:srgbClr val="008080"/>
                </a:solidFill>
              </a:ln>
            </c:spPr>
          </c:marker>
          <c:xVal>
            <c:numRef>
              <c:f>'結果まとめ96年'!$D$39:$J$39</c:f>
              <c:numCache/>
            </c:numRef>
          </c:xVal>
          <c:yVal>
            <c:numRef>
              <c:f>'結果まとめ96年'!$D$46:$J$46</c:f>
              <c:numCache/>
            </c:numRef>
          </c:yVal>
          <c:smooth val="0"/>
        </c:ser>
        <c:axId val="39782166"/>
        <c:axId val="22495175"/>
      </c:scatterChart>
      <c:valAx>
        <c:axId val="39782166"/>
        <c:scaling>
          <c:orientation val="minMax"/>
          <c:min val="19"/>
        </c:scaling>
        <c:axPos val="b"/>
        <c:title>
          <c:tx>
            <c:rich>
              <a:bodyPr vert="horz" rot="0" anchor="ctr"/>
              <a:lstStyle/>
              <a:p>
                <a:pPr algn="ctr">
                  <a:defRPr/>
                </a:pPr>
                <a:r>
                  <a:rPr lang="en-US" cap="none" sz="1100" b="0" i="0" u="none" baseline="0">
                    <a:latin typeface="明朝"/>
                    <a:ea typeface="明朝"/>
                    <a:cs typeface="明朝"/>
                  </a:rPr>
                  <a:t>ｱｽﾍﾟｸﾄ ﾚｼｵ</a:t>
                </a:r>
              </a:p>
            </c:rich>
          </c:tx>
          <c:layout/>
          <c:overlay val="0"/>
          <c:spPr>
            <a:noFill/>
            <a:ln>
              <a:noFill/>
            </a:ln>
          </c:spPr>
        </c:title>
        <c:majorGridlines/>
        <c:delete val="0"/>
        <c:numFmt formatCode="General" sourceLinked="1"/>
        <c:majorTickMark val="in"/>
        <c:minorTickMark val="none"/>
        <c:tickLblPos val="nextTo"/>
        <c:crossAx val="22495175"/>
        <c:crosses val="autoZero"/>
        <c:crossBetween val="midCat"/>
        <c:dispUnits/>
      </c:valAx>
      <c:valAx>
        <c:axId val="22495175"/>
        <c:scaling>
          <c:orientation val="minMax"/>
        </c:scaling>
        <c:axPos val="l"/>
        <c:title>
          <c:tx>
            <c:rich>
              <a:bodyPr vert="horz" rot="-5400000" anchor="ctr"/>
              <a:lstStyle/>
              <a:p>
                <a:pPr algn="ctr">
                  <a:defRPr/>
                </a:pPr>
                <a:r>
                  <a:rPr lang="en-US" cap="none" sz="1100" b="0" i="0" u="none" baseline="0">
                    <a:latin typeface="明朝"/>
                    <a:ea typeface="明朝"/>
                    <a:cs typeface="明朝"/>
                  </a:rPr>
                  <a:t>翼面荷重</a:t>
                </a:r>
              </a:p>
            </c:rich>
          </c:tx>
          <c:layout/>
          <c:overlay val="0"/>
          <c:spPr>
            <a:noFill/>
            <a:ln>
              <a:noFill/>
            </a:ln>
          </c:spPr>
        </c:title>
        <c:majorGridlines/>
        <c:delete val="0"/>
        <c:numFmt formatCode="General" sourceLinked="1"/>
        <c:majorTickMark val="in"/>
        <c:minorTickMark val="none"/>
        <c:tickLblPos val="nextTo"/>
        <c:crossAx val="39782166"/>
        <c:crosses val="autoZero"/>
        <c:crossBetween val="midCat"/>
        <c:dispUnits/>
      </c:valAx>
      <c:spPr>
        <a:noFill/>
        <a:ln w="12700">
          <a:solidFill>
            <a:srgbClr val="808080"/>
          </a:solidFill>
        </a:ln>
      </c:spPr>
    </c:plotArea>
    <c:legend>
      <c:legendPos val="r"/>
      <c:layout>
        <c:manualLayout>
          <c:xMode val="edge"/>
          <c:yMode val="edge"/>
          <c:x val="0.874"/>
          <c:y val="0.25925"/>
          <c:w val="0.1215"/>
          <c:h val="0.34475"/>
        </c:manualLayout>
      </c:layout>
      <c:overlay val="0"/>
    </c:legend>
    <c:plotVisOnly val="1"/>
    <c:dispBlanksAs val="gap"/>
    <c:showDLblsOverMax val="0"/>
  </c:chart>
  <c:txPr>
    <a:bodyPr vert="horz" rot="0"/>
    <a:lstStyle/>
    <a:p>
      <a:pPr>
        <a:defRPr lang="en-US" cap="none" sz="1100" b="0" i="0" u="none" baseline="0">
          <a:latin typeface="明朝"/>
          <a:ea typeface="明朝"/>
          <a:cs typeface="明朝"/>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全幅と機体重量(ｸﾞﾗﾌ1)</a:t>
            </a:r>
          </a:p>
        </c:rich>
      </c:tx>
      <c:layout>
        <c:manualLayout>
          <c:xMode val="factor"/>
          <c:yMode val="factor"/>
          <c:x val="-0.06575"/>
          <c:y val="-0.01975"/>
        </c:manualLayout>
      </c:layout>
      <c:spPr>
        <a:ln w="25400">
          <a:solidFill/>
        </a:ln>
      </c:spPr>
    </c:title>
    <c:plotArea>
      <c:layout>
        <c:manualLayout>
          <c:xMode val="edge"/>
          <c:yMode val="edge"/>
          <c:x val="0.02325"/>
          <c:y val="0.02425"/>
          <c:w val="0.82"/>
          <c:h val="0.92625"/>
        </c:manualLayout>
      </c:layout>
      <c:scatterChart>
        <c:scatterStyle val="lineMarker"/>
        <c:varyColors val="0"/>
        <c:ser>
          <c:idx val="0"/>
          <c:order val="0"/>
          <c:tx>
            <c:strRef>
              <c:f>'ｸﾞﾗﾌ2000年'!$B$3</c:f>
              <c:strCache>
                <c:ptCount val="1"/>
                <c:pt idx="0">
                  <c:v>金沢工業大学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000080"/>
                </a:solidFill>
              </a:ln>
            </c:spPr>
          </c:marker>
          <c:xVal>
            <c:numRef>
              <c:f>'ｸﾞﾗﾌ2000年'!$C$2:$N$2</c:f>
              <c:numCache/>
            </c:numRef>
          </c:xVal>
          <c:yVal>
            <c:numRef>
              <c:f>'ｸﾞﾗﾌ2000年'!$C$3:$N$3</c:f>
              <c:numCache/>
            </c:numRef>
          </c:yVal>
          <c:smooth val="0"/>
        </c:ser>
        <c:ser>
          <c:idx val="1"/>
          <c:order val="1"/>
          <c:tx>
            <c:strRef>
              <c:f>'ｸﾞﾗﾌ2000年'!$B$4</c:f>
              <c:strCache>
                <c:ptCount val="1"/>
                <c:pt idx="0">
                  <c:v>早稲田大学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xVal>
            <c:numRef>
              <c:f>'ｸﾞﾗﾌ2000年'!$C$2:$N$2</c:f>
              <c:numCache/>
            </c:numRef>
          </c:xVal>
          <c:yVal>
            <c:numRef>
              <c:f>'ｸﾞﾗﾌ2000年'!$C$4:$N$4</c:f>
              <c:numCache/>
            </c:numRef>
          </c:yVal>
          <c:smooth val="0"/>
        </c:ser>
        <c:ser>
          <c:idx val="2"/>
          <c:order val="2"/>
          <c:tx>
            <c:strRef>
              <c:f>'ｸﾞﾗﾌ2000年'!$B$5</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'ｸﾞﾗﾌ2000年'!$C$2:$N$2</c:f>
              <c:numCache/>
            </c:numRef>
          </c:xVal>
          <c:yVal>
            <c:numRef>
              <c:f>'ｸﾞﾗﾌ2000年'!$C$5:$N$5</c:f>
              <c:numCache/>
            </c:numRef>
          </c:yVal>
          <c:smooth val="0"/>
        </c:ser>
        <c:ser>
          <c:idx val="3"/>
          <c:order val="3"/>
          <c:tx>
            <c:strRef>
              <c:f>'ｸﾞﾗﾌ2000年'!$B$6</c:f>
              <c:strCache>
                <c:ptCount val="1"/>
                <c:pt idx="0">
                  <c:v>つくば鳥人間の会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FF"/>
              </a:solidFill>
              <a:ln>
                <a:solidFill>
                  <a:srgbClr val="00FFFF"/>
                </a:solidFill>
              </a:ln>
            </c:spPr>
          </c:marker>
          <c:xVal>
            <c:numRef>
              <c:f>'ｸﾞﾗﾌ2000年'!$C$2:$N$2</c:f>
              <c:numCache/>
            </c:numRef>
          </c:xVal>
          <c:yVal>
            <c:numRef>
              <c:f>'ｸﾞﾗﾌ2000年'!$C$6:$N$6</c:f>
              <c:numCache/>
            </c:numRef>
          </c:yVal>
          <c:smooth val="0"/>
        </c:ser>
        <c:ser>
          <c:idx val="4"/>
          <c:order val="4"/>
          <c:tx>
            <c:strRef>
              <c:f>'ｸﾞﾗﾌ2000年'!$B$7</c:f>
              <c:strCache>
                <c:ptCount val="1"/>
                <c:pt idx="0">
                  <c:v>京都大学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2"/>
            <c:spPr>
              <a:noFill/>
              <a:ln>
                <a:solidFill>
                  <a:srgbClr val="800080"/>
                </a:solidFill>
              </a:ln>
            </c:spPr>
          </c:marker>
          <c:xVal>
            <c:numRef>
              <c:f>'ｸﾞﾗﾌ2000年'!$C$2:$N$2</c:f>
              <c:numCache/>
            </c:numRef>
          </c:xVal>
          <c:yVal>
            <c:numRef>
              <c:f>'ｸﾞﾗﾌ2000年'!$C$7:$N$7</c:f>
              <c:numCache/>
            </c:numRef>
          </c:yVal>
          <c:smooth val="0"/>
        </c:ser>
        <c:ser>
          <c:idx val="5"/>
          <c:order val="5"/>
          <c:tx>
            <c:strRef>
              <c:f>'ｸﾞﾗﾌ2000年'!$B$8</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0000"/>
              </a:solidFill>
              <a:ln>
                <a:solidFill>
                  <a:srgbClr val="800000"/>
                </a:solidFill>
              </a:ln>
            </c:spPr>
          </c:marker>
          <c:xVal>
            <c:numRef>
              <c:f>'ｸﾞﾗﾌ2000年'!$C$2:$N$2</c:f>
              <c:numCache/>
            </c:numRef>
          </c:xVal>
          <c:yVal>
            <c:numRef>
              <c:f>'ｸﾞﾗﾌ2000年'!$C$8:$N$8</c:f>
              <c:numCache/>
            </c:numRef>
          </c:yVal>
          <c:smooth val="0"/>
        </c:ser>
        <c:ser>
          <c:idx val="6"/>
          <c:order val="6"/>
          <c:tx>
            <c:strRef>
              <c:f>'ｸﾞﾗﾌ2000年'!$B$9</c:f>
              <c:strCache>
                <c:ptCount val="1"/>
                <c:pt idx="0">
                  <c:v>日本大学OB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FFFF00"/>
              </a:solidFill>
              <a:ln>
                <a:solidFill>
                  <a:srgbClr val="000000"/>
                </a:solidFill>
              </a:ln>
            </c:spPr>
          </c:marker>
          <c:xVal>
            <c:numRef>
              <c:f>'ｸﾞﾗﾌ2000年'!$C$2:$N$2</c:f>
              <c:numCache/>
            </c:numRef>
          </c:xVal>
          <c:yVal>
            <c:numRef>
              <c:f>'ｸﾞﾗﾌ2000年'!$C$9:$N$9</c:f>
              <c:numCache/>
            </c:numRef>
          </c:yVal>
          <c:smooth val="0"/>
        </c:ser>
        <c:ser>
          <c:idx val="7"/>
          <c:order val="7"/>
          <c:tx>
            <c:strRef>
              <c:f>'ｸﾞﾗﾌ2000年'!$B$10</c:f>
              <c:strCache>
                <c:ptCount val="1"/>
                <c:pt idx="0">
                  <c:v>都立科学技術大学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0000FF"/>
              </a:solidFill>
              <a:ln>
                <a:solidFill>
                  <a:srgbClr val="0000FF"/>
                </a:solidFill>
              </a:ln>
            </c:spPr>
          </c:marker>
          <c:xVal>
            <c:numRef>
              <c:f>'ｸﾞﾗﾌ2000年'!$C$2:$N$2</c:f>
              <c:numCache/>
            </c:numRef>
          </c:xVal>
          <c:yVal>
            <c:numRef>
              <c:f>'ｸﾞﾗﾌ2000年'!$C$10:$N$10</c:f>
              <c:numCache/>
            </c:numRef>
          </c:yVal>
          <c:smooth val="0"/>
        </c:ser>
        <c:ser>
          <c:idx val="8"/>
          <c:order val="8"/>
          <c:tx>
            <c:strRef>
              <c:f>'ｸﾞﾗﾌ2000年'!$B$11</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CCFF"/>
              </a:solidFill>
              <a:ln>
                <a:solidFill>
                  <a:srgbClr val="000000"/>
                </a:solidFill>
              </a:ln>
            </c:spPr>
          </c:marker>
          <c:xVal>
            <c:numRef>
              <c:f>'ｸﾞﾗﾌ2000年'!$C$2:$N$2</c:f>
              <c:numCache/>
            </c:numRef>
          </c:xVal>
          <c:yVal>
            <c:numRef>
              <c:f>'ｸﾞﾗﾌ2000年'!$C$11:$N$11</c:f>
              <c:numCache/>
            </c:numRef>
          </c:yVal>
          <c:smooth val="0"/>
        </c:ser>
        <c:ser>
          <c:idx val="9"/>
          <c:order val="9"/>
          <c:tx>
            <c:strRef>
              <c:f>'ｸﾞﾗﾌ2000年'!$B$12</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'ｸﾞﾗﾌ2000年'!$C$2:$N$2</c:f>
              <c:numCache/>
            </c:numRef>
          </c:xVal>
          <c:yVal>
            <c:numRef>
              <c:f>'ｸﾞﾗﾌ2000年'!$C$12:$N$12</c:f>
              <c:numCache/>
            </c:numRef>
          </c:yVal>
          <c:smooth val="0"/>
        </c:ser>
        <c:ser>
          <c:idx val="10"/>
          <c:order val="10"/>
          <c:tx>
            <c:strRef>
              <c:f>'ｸﾞﾗﾌ2000年'!$B$13</c:f>
              <c:strCache>
                <c:ptCount val="1"/>
                <c:pt idx="0">
                  <c:v>芝浦工業大学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FFCC"/>
              </a:solidFill>
              <a:ln>
                <a:solidFill>
                  <a:srgbClr val="000000"/>
                </a:solidFill>
              </a:ln>
            </c:spPr>
          </c:marker>
          <c:xVal>
            <c:numRef>
              <c:f>'ｸﾞﾗﾌ2000年'!$C$2:$N$2</c:f>
              <c:numCache/>
            </c:numRef>
          </c:xVal>
          <c:yVal>
            <c:numRef>
              <c:f>'ｸﾞﾗﾌ2000年'!$C$13:$N$13</c:f>
              <c:numCache/>
            </c:numRef>
          </c:yVal>
          <c:smooth val="0"/>
        </c:ser>
        <c:ser>
          <c:idx val="11"/>
          <c:order val="11"/>
          <c:tx>
            <c:strRef>
              <c:f>'ｸﾞﾗﾌ2000年'!$B$14</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00FF"/>
              </a:solidFill>
              <a:ln>
                <a:solidFill>
                  <a:srgbClr val="000000"/>
                </a:solidFill>
              </a:ln>
            </c:spPr>
          </c:marker>
          <c:xVal>
            <c:numRef>
              <c:f>'ｸﾞﾗﾌ2000年'!$C$2:$N$2</c:f>
              <c:numCache/>
            </c:numRef>
          </c:xVal>
          <c:yVal>
            <c:numRef>
              <c:f>'ｸﾞﾗﾌ2000年'!$C$14:$N$14</c:f>
              <c:numCache/>
            </c:numRef>
          </c:yVal>
          <c:smooth val="0"/>
        </c:ser>
        <c:axId val="1129984"/>
        <c:axId val="10169857"/>
      </c:scatterChart>
      <c:valAx>
        <c:axId val="1129984"/>
        <c:scaling>
          <c:orientation val="minMax"/>
          <c:min val="20"/>
        </c:scaling>
        <c:axPos val="b"/>
        <c:title>
          <c:tx>
            <c:rich>
              <a:bodyPr vert="horz" rot="0" anchor="ctr"/>
              <a:lstStyle/>
              <a:p>
                <a:pPr algn="ctr">
                  <a:defRPr/>
                </a:pPr>
                <a:r>
                  <a:rPr lang="en-US" cap="none" sz="1200" b="0" i="0" u="none" baseline="0"/>
                  <a:t>全幅 ； ｍ</a:t>
                </a:r>
              </a:p>
            </c:rich>
          </c:tx>
          <c:layout>
            <c:manualLayout>
              <c:xMode val="factor"/>
              <c:yMode val="factor"/>
              <c:x val="-0.00775"/>
              <c:y val="0.00125"/>
            </c:manualLayout>
          </c:layout>
          <c:overlay val="0"/>
          <c:spPr>
            <a:noFill/>
            <a:ln>
              <a:noFill/>
            </a:ln>
          </c:spPr>
        </c:title>
        <c:majorGridlines/>
        <c:delete val="0"/>
        <c:numFmt formatCode="General" sourceLinked="1"/>
        <c:majorTickMark val="in"/>
        <c:minorTickMark val="none"/>
        <c:tickLblPos val="nextTo"/>
        <c:crossAx val="10169857"/>
        <c:crosses val="autoZero"/>
        <c:crossBetween val="midCat"/>
        <c:dispUnits/>
      </c:valAx>
      <c:valAx>
        <c:axId val="10169857"/>
        <c:scaling>
          <c:orientation val="minMax"/>
          <c:min val="20"/>
        </c:scaling>
        <c:axPos val="l"/>
        <c:majorGridlines/>
        <c:delete val="0"/>
        <c:numFmt formatCode="General" sourceLinked="1"/>
        <c:majorTickMark val="in"/>
        <c:minorTickMark val="none"/>
        <c:tickLblPos val="nextTo"/>
        <c:crossAx val="1129984"/>
        <c:crosses val="autoZero"/>
        <c:crossBetween val="midCat"/>
        <c:dispUnits/>
        <c:majorUnit val="5"/>
      </c:valAx>
      <c:spPr>
        <a:noFill/>
        <a:ln w="12700">
          <a:solidFill/>
        </a:ln>
      </c:spPr>
    </c:plotArea>
    <c:legend>
      <c:legendPos val="r"/>
      <c:layout>
        <c:manualLayout>
          <c:xMode val="edge"/>
          <c:yMode val="edge"/>
          <c:x val="0.84425"/>
          <c:y val="0.24575"/>
          <c:w val="0.15575"/>
          <c:h val="0.505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0" i="0" u="none" baseline="0"/>
              <a:t>ｱｽﾍﾟｸﾄﾚｼｵと翼面荷重(ｸﾞﾗﾌ3)</a:t>
            </a:r>
          </a:p>
        </c:rich>
      </c:tx>
      <c:layout>
        <c:manualLayout>
          <c:xMode val="factor"/>
          <c:yMode val="factor"/>
          <c:x val="-0.11425"/>
          <c:y val="-0.0195"/>
        </c:manualLayout>
      </c:layout>
      <c:spPr>
        <a:ln w="25400">
          <a:solidFill/>
        </a:ln>
      </c:spPr>
    </c:title>
    <c:plotArea>
      <c:layout>
        <c:manualLayout>
          <c:xMode val="edge"/>
          <c:yMode val="edge"/>
          <c:x val="0.01375"/>
          <c:y val="0.02475"/>
          <c:w val="0.81375"/>
          <c:h val="0.9315"/>
        </c:manualLayout>
      </c:layout>
      <c:scatterChart>
        <c:scatterStyle val="lineMarker"/>
        <c:varyColors val="0"/>
        <c:ser>
          <c:idx val="0"/>
          <c:order val="0"/>
          <c:tx>
            <c:strRef>
              <c:f>'ｸﾞﾗﾌ2000年'!$Q$4</c:f>
              <c:strCache>
                <c:ptCount val="1"/>
                <c:pt idx="0">
                  <c:v>金沢工業大学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000080"/>
                </a:solidFill>
              </a:ln>
            </c:spPr>
          </c:marker>
          <c:xVal>
            <c:numRef>
              <c:f>'ｸﾞﾗﾌ2000年'!$R$3:$AC$3</c:f>
              <c:numCache/>
            </c:numRef>
          </c:xVal>
          <c:yVal>
            <c:numRef>
              <c:f>'ｸﾞﾗﾌ2000年'!$R$4:$AC$4</c:f>
              <c:numCache/>
            </c:numRef>
          </c:yVal>
          <c:smooth val="0"/>
        </c:ser>
        <c:ser>
          <c:idx val="1"/>
          <c:order val="1"/>
          <c:tx>
            <c:strRef>
              <c:f>'ｸﾞﾗﾌ2000年'!$Q$5</c:f>
              <c:strCache>
                <c:ptCount val="1"/>
                <c:pt idx="0">
                  <c:v>早稲田大学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xVal>
            <c:numRef>
              <c:f>'ｸﾞﾗﾌ2000年'!$R$3:$AC$3</c:f>
              <c:numCache/>
            </c:numRef>
          </c:xVal>
          <c:yVal>
            <c:numRef>
              <c:f>'ｸﾞﾗﾌ2000年'!$R$5:$AC$5</c:f>
              <c:numCache/>
            </c:numRef>
          </c:yVal>
          <c:smooth val="0"/>
        </c:ser>
        <c:ser>
          <c:idx val="2"/>
          <c:order val="2"/>
          <c:tx>
            <c:strRef>
              <c:f>'ｸﾞﾗﾌ2000年'!$Q$6</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'ｸﾞﾗﾌ2000年'!$R$3:$AC$3</c:f>
              <c:numCache/>
            </c:numRef>
          </c:xVal>
          <c:yVal>
            <c:numRef>
              <c:f>'ｸﾞﾗﾌ2000年'!$R$6:$AC$6</c:f>
              <c:numCache/>
            </c:numRef>
          </c:yVal>
          <c:smooth val="0"/>
        </c:ser>
        <c:ser>
          <c:idx val="3"/>
          <c:order val="3"/>
          <c:tx>
            <c:strRef>
              <c:f>'ｸﾞﾗﾌ2000年'!$Q$7</c:f>
              <c:strCache>
                <c:ptCount val="1"/>
                <c:pt idx="0">
                  <c:v>つくば鳥人間の会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FF"/>
              </a:solidFill>
              <a:ln>
                <a:solidFill>
                  <a:srgbClr val="00FFFF"/>
                </a:solidFill>
              </a:ln>
            </c:spPr>
          </c:marker>
          <c:xVal>
            <c:numRef>
              <c:f>'ｸﾞﾗﾌ2000年'!$R$3:$AC$3</c:f>
              <c:numCache/>
            </c:numRef>
          </c:xVal>
          <c:yVal>
            <c:numRef>
              <c:f>'ｸﾞﾗﾌ2000年'!$R$7:$AC$7</c:f>
              <c:numCache/>
            </c:numRef>
          </c:yVal>
          <c:smooth val="0"/>
        </c:ser>
        <c:ser>
          <c:idx val="4"/>
          <c:order val="4"/>
          <c:tx>
            <c:strRef>
              <c:f>'ｸﾞﾗﾌ2000年'!$Q$8</c:f>
              <c:strCache>
                <c:ptCount val="1"/>
                <c:pt idx="0">
                  <c:v>京都大学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2"/>
            <c:spPr>
              <a:noFill/>
              <a:ln>
                <a:solidFill>
                  <a:srgbClr val="800080"/>
                </a:solidFill>
              </a:ln>
            </c:spPr>
          </c:marker>
          <c:xVal>
            <c:numRef>
              <c:f>'ｸﾞﾗﾌ2000年'!$R$3:$AC$3</c:f>
              <c:numCache/>
            </c:numRef>
          </c:xVal>
          <c:yVal>
            <c:numRef>
              <c:f>'ｸﾞﾗﾌ2000年'!$R$8:$AC$8</c:f>
              <c:numCache/>
            </c:numRef>
          </c:yVal>
          <c:smooth val="0"/>
        </c:ser>
        <c:ser>
          <c:idx val="5"/>
          <c:order val="5"/>
          <c:tx>
            <c:strRef>
              <c:f>'ｸﾞﾗﾌ2000年'!$Q$9</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0000"/>
              </a:solidFill>
              <a:ln>
                <a:solidFill>
                  <a:srgbClr val="800000"/>
                </a:solidFill>
              </a:ln>
            </c:spPr>
          </c:marker>
          <c:xVal>
            <c:numRef>
              <c:f>'ｸﾞﾗﾌ2000年'!$R$3:$AC$3</c:f>
              <c:numCache/>
            </c:numRef>
          </c:xVal>
          <c:yVal>
            <c:numRef>
              <c:f>'ｸﾞﾗﾌ2000年'!$R$9:$AC$9</c:f>
              <c:numCache/>
            </c:numRef>
          </c:yVal>
          <c:smooth val="0"/>
        </c:ser>
        <c:ser>
          <c:idx val="6"/>
          <c:order val="6"/>
          <c:tx>
            <c:strRef>
              <c:f>'ｸﾞﾗﾌ2000年'!$Q$10</c:f>
              <c:strCache>
                <c:ptCount val="1"/>
                <c:pt idx="0">
                  <c:v>日本大学OB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FFFF00"/>
              </a:solidFill>
              <a:ln>
                <a:solidFill>
                  <a:srgbClr val="000000"/>
                </a:solidFill>
              </a:ln>
            </c:spPr>
          </c:marker>
          <c:xVal>
            <c:numRef>
              <c:f>'ｸﾞﾗﾌ2000年'!$R$3:$AC$3</c:f>
              <c:numCache/>
            </c:numRef>
          </c:xVal>
          <c:yVal>
            <c:numRef>
              <c:f>'ｸﾞﾗﾌ2000年'!$R$10:$AC$10</c:f>
              <c:numCache/>
            </c:numRef>
          </c:yVal>
          <c:smooth val="0"/>
        </c:ser>
        <c:ser>
          <c:idx val="7"/>
          <c:order val="7"/>
          <c:tx>
            <c:strRef>
              <c:f>'ｸﾞﾗﾌ2000年'!$Q$11</c:f>
              <c:strCache>
                <c:ptCount val="1"/>
                <c:pt idx="0">
                  <c:v>都立科学技術大学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0000FF"/>
              </a:solidFill>
              <a:ln>
                <a:solidFill>
                  <a:srgbClr val="0000FF"/>
                </a:solidFill>
              </a:ln>
            </c:spPr>
          </c:marker>
          <c:xVal>
            <c:numRef>
              <c:f>'ｸﾞﾗﾌ2000年'!$R$3:$AC$3</c:f>
              <c:numCache/>
            </c:numRef>
          </c:xVal>
          <c:yVal>
            <c:numRef>
              <c:f>'ｸﾞﾗﾌ2000年'!$R$11:$AC$11</c:f>
              <c:numCache/>
            </c:numRef>
          </c:yVal>
          <c:smooth val="0"/>
        </c:ser>
        <c:ser>
          <c:idx val="8"/>
          <c:order val="8"/>
          <c:tx>
            <c:strRef>
              <c:f>'ｸﾞﾗﾌ2000年'!$Q$12</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CCFF"/>
              </a:solidFill>
              <a:ln>
                <a:solidFill>
                  <a:srgbClr val="000000"/>
                </a:solidFill>
              </a:ln>
            </c:spPr>
          </c:marker>
          <c:dPt>
            <c:idx val="8"/>
            <c:spPr>
              <a:ln w="3175">
                <a:noFill/>
              </a:ln>
            </c:spPr>
            <c:marker>
              <c:size val="12"/>
              <c:spPr>
                <a:solidFill>
                  <a:srgbClr val="00CCFF"/>
                </a:solidFill>
                <a:ln>
                  <a:solidFill>
                    <a:srgbClr val="000000"/>
                  </a:solidFill>
                </a:ln>
              </c:spPr>
            </c:marker>
          </c:dPt>
          <c:xVal>
            <c:numRef>
              <c:f>'ｸﾞﾗﾌ2000年'!$R$3:$AC$3</c:f>
              <c:numCache/>
            </c:numRef>
          </c:xVal>
          <c:yVal>
            <c:numRef>
              <c:f>'ｸﾞﾗﾌ2000年'!$R$12:$AC$12</c:f>
              <c:numCache/>
            </c:numRef>
          </c:yVal>
          <c:smooth val="0"/>
        </c:ser>
        <c:ser>
          <c:idx val="9"/>
          <c:order val="9"/>
          <c:tx>
            <c:strRef>
              <c:f>'ｸﾞﾗﾌ2000年'!$Q$13</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'ｸﾞﾗﾌ2000年'!$R$3:$AC$3</c:f>
              <c:numCache/>
            </c:numRef>
          </c:xVal>
          <c:yVal>
            <c:numRef>
              <c:f>'ｸﾞﾗﾌ2000年'!$R$13:$AC$13</c:f>
              <c:numCache/>
            </c:numRef>
          </c:yVal>
          <c:smooth val="0"/>
        </c:ser>
        <c:ser>
          <c:idx val="10"/>
          <c:order val="10"/>
          <c:tx>
            <c:strRef>
              <c:f>'ｸﾞﾗﾌ2000年'!$Q$14</c:f>
              <c:strCache>
                <c:ptCount val="1"/>
                <c:pt idx="0">
                  <c:v>西日本工業大学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FFCC"/>
              </a:solidFill>
              <a:ln>
                <a:solidFill>
                  <a:srgbClr val="000000"/>
                </a:solidFill>
              </a:ln>
            </c:spPr>
          </c:marker>
          <c:xVal>
            <c:numRef>
              <c:f>'ｸﾞﾗﾌ2000年'!$R$3:$AC$3</c:f>
              <c:numCache/>
            </c:numRef>
          </c:xVal>
          <c:yVal>
            <c:numRef>
              <c:f>'ｸﾞﾗﾌ2000年'!$R$14:$AC$14</c:f>
              <c:numCache/>
            </c:numRef>
          </c:yVal>
          <c:smooth val="0"/>
        </c:ser>
        <c:ser>
          <c:idx val="11"/>
          <c:order val="11"/>
          <c:tx>
            <c:strRef>
              <c:f>'ｸﾞﾗﾌ2000年'!$Q$15</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00FF"/>
              </a:solidFill>
              <a:ln>
                <a:solidFill>
                  <a:srgbClr val="000000"/>
                </a:solidFill>
              </a:ln>
            </c:spPr>
          </c:marker>
          <c:xVal>
            <c:numRef>
              <c:f>'ｸﾞﾗﾌ2000年'!$R$3:$AC$3</c:f>
              <c:numCache/>
            </c:numRef>
          </c:xVal>
          <c:yVal>
            <c:numRef>
              <c:f>'ｸﾞﾗﾌ2000年'!$R$15:$AC$15</c:f>
              <c:numCache/>
            </c:numRef>
          </c:yVal>
          <c:smooth val="0"/>
        </c:ser>
        <c:axId val="24419850"/>
        <c:axId val="18452059"/>
      </c:scatterChart>
      <c:valAx>
        <c:axId val="24419850"/>
        <c:scaling>
          <c:orientation val="minMax"/>
          <c:min val="15"/>
        </c:scaling>
        <c:axPos val="b"/>
        <c:title>
          <c:tx>
            <c:rich>
              <a:bodyPr vert="horz" rot="0" anchor="ctr"/>
              <a:lstStyle/>
              <a:p>
                <a:pPr algn="ctr">
                  <a:defRPr/>
                </a:pPr>
                <a:r>
                  <a:rPr lang="en-US" cap="none" sz="1200" b="0" i="0" u="none" baseline="0"/>
                  <a:t>ｱｽﾍﾟｸﾄﾚｼｵ</a:t>
                </a:r>
              </a:p>
            </c:rich>
          </c:tx>
          <c:layout/>
          <c:overlay val="0"/>
          <c:spPr>
            <a:noFill/>
            <a:ln>
              <a:noFill/>
            </a:ln>
          </c:spPr>
        </c:title>
        <c:majorGridlines/>
        <c:delete val="0"/>
        <c:numFmt formatCode="General" sourceLinked="1"/>
        <c:majorTickMark val="in"/>
        <c:minorTickMark val="none"/>
        <c:tickLblPos val="nextTo"/>
        <c:crossAx val="18452059"/>
        <c:crosses val="autoZero"/>
        <c:crossBetween val="midCat"/>
        <c:dispUnits/>
      </c:valAx>
      <c:valAx>
        <c:axId val="18452059"/>
        <c:scaling>
          <c:orientation val="minMax"/>
          <c:min val="3"/>
        </c:scaling>
        <c:axPos val="l"/>
        <c:title>
          <c:tx>
            <c:rich>
              <a:bodyPr vert="horz" rot="0" anchor="ctr"/>
              <a:lstStyle/>
              <a:p>
                <a:pPr algn="ctr">
                  <a:defRPr/>
                </a:pPr>
                <a:r>
                  <a:rPr lang="en-US" cap="none" sz="1175" b="0" i="0" u="none" baseline="0"/>
                  <a:t>翼面荷重 ； Kg/m＾2</a:t>
                </a:r>
              </a:p>
            </c:rich>
          </c:tx>
          <c:layout>
            <c:manualLayout>
              <c:xMode val="factor"/>
              <c:yMode val="factor"/>
              <c:x val="0.04225"/>
              <c:y val="0.1345"/>
            </c:manualLayout>
          </c:layout>
          <c:overlay val="0"/>
          <c:spPr>
            <a:noFill/>
            <a:ln>
              <a:noFill/>
            </a:ln>
          </c:spPr>
        </c:title>
        <c:majorGridlines/>
        <c:delete val="0"/>
        <c:numFmt formatCode="General" sourceLinked="1"/>
        <c:majorTickMark val="in"/>
        <c:minorTickMark val="none"/>
        <c:tickLblPos val="nextTo"/>
        <c:crossAx val="24419850"/>
        <c:crosses val="autoZero"/>
        <c:crossBetween val="midCat"/>
        <c:dispUnits/>
      </c:valAx>
      <c:spPr>
        <a:noFill/>
        <a:ln w="12700">
          <a:solidFill/>
        </a:ln>
      </c:spPr>
    </c:plotArea>
    <c:legend>
      <c:legendPos val="r"/>
      <c:layout>
        <c:manualLayout>
          <c:xMode val="edge"/>
          <c:yMode val="edge"/>
          <c:x val="0.8405"/>
          <c:y val="0.21575"/>
          <c:w val="0.1595"/>
          <c:h val="0.563"/>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設計飛行速度</a:t>
            </a:r>
          </a:p>
        </c:rich>
      </c:tx>
      <c:layout>
        <c:manualLayout>
          <c:xMode val="factor"/>
          <c:yMode val="factor"/>
          <c:x val="0"/>
          <c:y val="-0.013"/>
        </c:manualLayout>
      </c:layout>
      <c:spPr>
        <a:ln w="25400">
          <a:solidFill/>
        </a:ln>
      </c:spPr>
    </c:title>
    <c:plotArea>
      <c:layout>
        <c:manualLayout>
          <c:xMode val="edge"/>
          <c:yMode val="edge"/>
          <c:x val="0.01725"/>
          <c:y val="0.052"/>
          <c:w val="0.96925"/>
          <c:h val="0.92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'ｸﾞﾗﾌ2000年'!$B$72:$B$83</c:f>
              <c:strCache/>
            </c:strRef>
          </c:cat>
          <c:val>
            <c:numRef>
              <c:f>'ｸﾞﾗﾌ2000年'!$C$72:$C$83</c:f>
              <c:numCache/>
            </c:numRef>
          </c:val>
        </c:ser>
        <c:axId val="31850804"/>
        <c:axId val="18221781"/>
      </c:barChart>
      <c:catAx>
        <c:axId val="31850804"/>
        <c:scaling>
          <c:orientation val="minMax"/>
        </c:scaling>
        <c:axPos val="b"/>
        <c:delete val="0"/>
        <c:numFmt formatCode="General" sourceLinked="1"/>
        <c:majorTickMark val="in"/>
        <c:minorTickMark val="none"/>
        <c:tickLblPos val="nextTo"/>
        <c:txPr>
          <a:bodyPr vert="horz" rot="-3600000"/>
          <a:lstStyle/>
          <a:p>
            <a:pPr>
              <a:defRPr lang="en-US" cap="none" sz="1150" b="0" i="0" u="none" baseline="0"/>
            </a:pPr>
          </a:p>
        </c:txPr>
        <c:crossAx val="18221781"/>
        <c:crosses val="autoZero"/>
        <c:auto val="1"/>
        <c:lblOffset val="100"/>
        <c:noMultiLvlLbl val="0"/>
      </c:catAx>
      <c:valAx>
        <c:axId val="18221781"/>
        <c:scaling>
          <c:orientation val="minMax"/>
          <c:min val="5.5"/>
        </c:scaling>
        <c:axPos val="l"/>
        <c:majorGridlines/>
        <c:delete val="0"/>
        <c:numFmt formatCode="0.0_);[Red]\(0.0\)" sourceLinked="0"/>
        <c:majorTickMark val="in"/>
        <c:minorTickMark val="none"/>
        <c:tickLblPos val="nextTo"/>
        <c:txPr>
          <a:bodyPr/>
          <a:lstStyle/>
          <a:p>
            <a:pPr>
              <a:defRPr lang="en-US" cap="none" sz="1325" b="0" i="0" u="none" baseline="0"/>
            </a:pPr>
          </a:p>
        </c:txPr>
        <c:crossAx val="31850804"/>
        <c:crossesAt val="1"/>
        <c:crossBetween val="between"/>
        <c:dispUnits/>
      </c:valAx>
      <c:spPr>
        <a:noFill/>
      </c:spPr>
    </c:plotArea>
    <c:plotVisOnly val="1"/>
    <c:dispBlanksAs val="gap"/>
    <c:showDLblsOverMax val="0"/>
  </c:chart>
  <c:txPr>
    <a:bodyPr vert="horz" rot="0"/>
    <a:lstStyle/>
    <a:p>
      <a:pPr>
        <a:defRPr lang="en-US" cap="none" sz="95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必要パワー</a:t>
            </a:r>
          </a:p>
        </c:rich>
      </c:tx>
      <c:layout>
        <c:manualLayout>
          <c:xMode val="factor"/>
          <c:yMode val="factor"/>
          <c:x val="0"/>
          <c:y val="-0.01825"/>
        </c:manualLayout>
      </c:layout>
      <c:spPr>
        <a:ln w="25400">
          <a:solidFill/>
        </a:ln>
      </c:spPr>
    </c:title>
    <c:plotArea>
      <c:layout>
        <c:manualLayout>
          <c:xMode val="edge"/>
          <c:yMode val="edge"/>
          <c:x val="0.027"/>
          <c:y val="0.069"/>
          <c:w val="0.946"/>
          <c:h val="0.889"/>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'ｸﾞﾗﾌ2000年'!$B$103:$B$114</c:f>
              <c:strCache/>
            </c:strRef>
          </c:cat>
          <c:val>
            <c:numRef>
              <c:f>'ｸﾞﾗﾌ2000年'!$C$103:$C$114</c:f>
              <c:numCache/>
            </c:numRef>
          </c:val>
        </c:ser>
        <c:axId val="29778302"/>
        <c:axId val="66678127"/>
      </c:barChart>
      <c:catAx>
        <c:axId val="29778302"/>
        <c:scaling>
          <c:orientation val="minMax"/>
        </c:scaling>
        <c:axPos val="b"/>
        <c:delete val="0"/>
        <c:numFmt formatCode="General" sourceLinked="1"/>
        <c:majorTickMark val="in"/>
        <c:minorTickMark val="none"/>
        <c:tickLblPos val="nextTo"/>
        <c:txPr>
          <a:bodyPr vert="horz" rot="-3600000"/>
          <a:lstStyle/>
          <a:p>
            <a:pPr>
              <a:defRPr lang="en-US" cap="none" sz="1150" b="0" i="0" u="none" baseline="0"/>
            </a:pPr>
          </a:p>
        </c:txPr>
        <c:crossAx val="66678127"/>
        <c:crosses val="autoZero"/>
        <c:auto val="1"/>
        <c:lblOffset val="100"/>
        <c:noMultiLvlLbl val="0"/>
      </c:catAx>
      <c:valAx>
        <c:axId val="66678127"/>
        <c:scaling>
          <c:orientation val="minMax"/>
          <c:max val="320"/>
          <c:min val="140"/>
        </c:scaling>
        <c:axPos val="l"/>
        <c:majorGridlines/>
        <c:delete val="0"/>
        <c:numFmt formatCode="General" sourceLinked="1"/>
        <c:majorTickMark val="in"/>
        <c:minorTickMark val="none"/>
        <c:tickLblPos val="nextTo"/>
        <c:txPr>
          <a:bodyPr/>
          <a:lstStyle/>
          <a:p>
            <a:pPr>
              <a:defRPr lang="en-US" cap="none" sz="1150" b="0" i="0" u="none" baseline="0"/>
            </a:pPr>
          </a:p>
        </c:txPr>
        <c:crossAx val="29778302"/>
        <c:crossesAt val="1"/>
        <c:crossBetween val="between"/>
        <c:dispUnits/>
      </c:valAx>
      <c:spPr>
        <a:noFill/>
      </c:spPr>
    </c:plotArea>
    <c:plotVisOnly val="1"/>
    <c:dispBlanksAs val="gap"/>
    <c:showDLblsOverMax val="0"/>
  </c:chart>
  <c:txPr>
    <a:bodyPr vert="horz" rot="0"/>
    <a:lstStyle/>
    <a:p>
      <a:pPr>
        <a:defRPr lang="en-US" cap="none" sz="95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t>試験飛行と大会記録</a:t>
            </a:r>
          </a:p>
        </c:rich>
      </c:tx>
      <c:layout>
        <c:manualLayout>
          <c:xMode val="factor"/>
          <c:yMode val="factor"/>
          <c:x val="0.1105"/>
          <c:y val="0.0195"/>
        </c:manualLayout>
      </c:layout>
      <c:spPr>
        <a:noFill/>
        <a:ln w="12700">
          <a:solidFill/>
        </a:ln>
      </c:spPr>
    </c:title>
    <c:plotArea>
      <c:layout>
        <c:manualLayout>
          <c:xMode val="edge"/>
          <c:yMode val="edge"/>
          <c:x val="0.0285"/>
          <c:y val="0.00575"/>
          <c:w val="0.94525"/>
          <c:h val="0.98225"/>
        </c:manualLayout>
      </c:layout>
      <c:scatterChart>
        <c:scatterStyle val="lineMarker"/>
        <c:varyColors val="0"/>
        <c:ser>
          <c:idx val="0"/>
          <c:order val="0"/>
          <c:tx>
            <c:strRef>
              <c:f>ｸﾞﾗﾌﾃﾞｰﾀ2000!$B$2</c:f>
              <c:strCache>
                <c:ptCount val="1"/>
                <c:pt idx="0">
                  <c:v>金沢工業大学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rgbClr val="000080"/>
              </a:solidFill>
              <a:ln>
                <a:solidFill>
                  <a:srgbClr val="000080"/>
                </a:solidFill>
              </a:ln>
            </c:spPr>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ｸﾞﾗﾌﾃﾞｰﾀ2000!$C$2:$P$2</c:f>
              <c:numCache>
                <c:ptCount val="14"/>
                <c:pt idx="0">
                  <c:v>263.65</c:v>
                </c:pt>
              </c:numCache>
            </c:numRef>
          </c:yVal>
          <c:smooth val="0"/>
        </c:ser>
        <c:ser>
          <c:idx val="1"/>
          <c:order val="1"/>
          <c:tx>
            <c:strRef>
              <c:f>ｸﾞﾗﾌﾃﾞｰﾀ2000!$B$3</c:f>
              <c:strCache>
                <c:ptCount val="1"/>
                <c:pt idx="0">
                  <c:v>早稲田大学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00FF"/>
              </a:solidFill>
              <a:ln>
                <a:solidFill>
                  <a:srgbClr val="FF00FF"/>
                </a:solidFill>
              </a:ln>
            </c:spPr>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ｸﾞﾗﾌﾃﾞｰﾀ2000!$C$3:$P$3</c:f>
              <c:numCache>
                <c:ptCount val="14"/>
                <c:pt idx="1">
                  <c:v>0</c:v>
                </c:pt>
              </c:numCache>
            </c:numRef>
          </c:yVal>
          <c:smooth val="0"/>
        </c:ser>
        <c:ser>
          <c:idx val="2"/>
          <c:order val="2"/>
          <c:tx>
            <c:strRef>
              <c:f>ｸﾞﾗﾌﾃﾞｰﾀ2000!$B$4</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00"/>
                </a:solidFill>
              </a:ln>
            </c:spPr>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ｸﾞﾗﾌﾃﾞｰﾀ2000!$C$4:$P$4</c:f>
              <c:numCache>
                <c:ptCount val="14"/>
                <c:pt idx="2">
                  <c:v>94.96</c:v>
                </c:pt>
              </c:numCache>
            </c:numRef>
          </c:yVal>
          <c:smooth val="0"/>
        </c:ser>
        <c:ser>
          <c:idx val="3"/>
          <c:order val="3"/>
          <c:tx>
            <c:strRef>
              <c:f>ｸﾞﾗﾌﾃﾞｰﾀ2000!$B$5</c:f>
              <c:strCache>
                <c:ptCount val="1"/>
                <c:pt idx="0">
                  <c:v>つくば鳥人間の会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00FFFF"/>
              </a:solidFill>
              <a:ln>
                <a:solidFill>
                  <a:srgbClr val="00FFFF"/>
                </a:solidFill>
              </a:ln>
            </c:spPr>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ｸﾞﾗﾌﾃﾞｰﾀ2000!$C$5:$P$5</c:f>
              <c:numCache>
                <c:ptCount val="14"/>
                <c:pt idx="3">
                  <c:v>34</c:v>
                </c:pt>
              </c:numCache>
            </c:numRef>
          </c:yVal>
          <c:smooth val="0"/>
        </c:ser>
        <c:ser>
          <c:idx val="4"/>
          <c:order val="4"/>
          <c:tx>
            <c:strRef>
              <c:f>ｸﾞﾗﾌﾃﾞｰﾀ2000!$B$6</c:f>
              <c:strCache>
                <c:ptCount val="1"/>
                <c:pt idx="0">
                  <c:v>京都大学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a:solidFill>
                  <a:srgbClr val="800080"/>
                </a:solidFill>
              </a:ln>
            </c:spPr>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ｸﾞﾗﾌﾃﾞｰﾀ2000!$C$6:$P$6</c:f>
              <c:numCache>
                <c:ptCount val="14"/>
                <c:pt idx="4">
                  <c:v>61</c:v>
                </c:pt>
              </c:numCache>
            </c:numRef>
          </c:yVal>
          <c:smooth val="0"/>
        </c:ser>
        <c:ser>
          <c:idx val="5"/>
          <c:order val="5"/>
          <c:tx>
            <c:strRef>
              <c:f>ｸﾞﾗﾌﾃﾞｰﾀ2000!$B$7</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800000"/>
              </a:solidFill>
              <a:ln>
                <a:solidFill>
                  <a:srgbClr val="800000"/>
                </a:solidFill>
              </a:ln>
            </c:spPr>
          </c:marker>
          <c:trendline>
            <c:trendlineType val="linear"/>
            <c:dispEq val="0"/>
            <c:dispRSqr val="0"/>
          </c:trendline>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ｸﾞﾗﾌﾃﾞｰﾀ2000!$C$7:$P$7</c:f>
              <c:numCache>
                <c:ptCount val="14"/>
                <c:pt idx="5">
                  <c:v>1308.09</c:v>
                </c:pt>
              </c:numCache>
            </c:numRef>
          </c:yVal>
          <c:smooth val="0"/>
        </c:ser>
        <c:ser>
          <c:idx val="6"/>
          <c:order val="6"/>
          <c:tx>
            <c:strRef>
              <c:f>ｸﾞﾗﾌﾃﾞｰﾀ2000!$B$8</c:f>
              <c:strCache>
                <c:ptCount val="1"/>
                <c:pt idx="0">
                  <c:v>日本大学OB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FFFF00"/>
              </a:solidFill>
              <a:ln>
                <a:solidFill>
                  <a:srgbClr val="000000"/>
                </a:solidFill>
              </a:ln>
            </c:spPr>
          </c:marker>
          <c:trendline>
            <c:trendlineType val="power"/>
            <c:dispEq val="0"/>
            <c:dispRSqr val="0"/>
          </c:trendline>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ｸﾞﾗﾌﾃﾞｰﾀ2000!$C$8:$P$8</c:f>
              <c:numCache>
                <c:ptCount val="14"/>
                <c:pt idx="6">
                  <c:v>183.9</c:v>
                </c:pt>
              </c:numCache>
            </c:numRef>
          </c:yVal>
          <c:smooth val="0"/>
        </c:ser>
        <c:ser>
          <c:idx val="7"/>
          <c:order val="7"/>
          <c:tx>
            <c:strRef>
              <c:f>ｸﾞﾗﾌﾃﾞｰﾀ2000!$B$9</c:f>
              <c:strCache>
                <c:ptCount val="1"/>
                <c:pt idx="0">
                  <c:v>都立科学技術大学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ｸﾞﾗﾌﾃﾞｰﾀ2000!$C$9:$P$9</c:f>
              <c:numCache>
                <c:ptCount val="14"/>
                <c:pt idx="7">
                  <c:v>0</c:v>
                </c:pt>
              </c:numCache>
            </c:numRef>
          </c:yVal>
          <c:smooth val="0"/>
        </c:ser>
        <c:ser>
          <c:idx val="8"/>
          <c:order val="8"/>
          <c:tx>
            <c:strRef>
              <c:f>ｸﾞﾗﾌﾃﾞｰﾀ2000!$B$10</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00FFFF"/>
              </a:solidFill>
              <a:ln>
                <a:solidFill>
                  <a:srgbClr val="000000"/>
                </a:solidFill>
              </a:ln>
            </c:spPr>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ｸﾞﾗﾌﾃﾞｰﾀ2000!$C$10:$P$10</c:f>
              <c:numCache>
                <c:ptCount val="14"/>
                <c:pt idx="8">
                  <c:v>380.54</c:v>
                </c:pt>
              </c:numCache>
            </c:numRef>
          </c:yVal>
          <c:smooth val="0"/>
        </c:ser>
        <c:ser>
          <c:idx val="9"/>
          <c:order val="9"/>
          <c:tx>
            <c:strRef>
              <c:f>ｸﾞﾗﾌﾃﾞｰﾀ2000!$B$11</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rgbClr val="69FFFF"/>
              </a:solidFill>
              <a:ln>
                <a:solidFill>
                  <a:srgbClr val="69FFFF"/>
                </a:solidFill>
              </a:ln>
            </c:spPr>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ｸﾞﾗﾌﾃﾞｰﾀ2000!$C$11:$P$11</c:f>
              <c:numCache>
                <c:ptCount val="14"/>
                <c:pt idx="9">
                  <c:v>582.94</c:v>
                </c:pt>
              </c:numCache>
            </c:numRef>
          </c:yVal>
          <c:smooth val="0"/>
        </c:ser>
        <c:ser>
          <c:idx val="10"/>
          <c:order val="10"/>
          <c:tx>
            <c:strRef>
              <c:f>ｸﾞﾗﾌﾃﾞｰﾀ2000!$B$12</c:f>
              <c:strCache>
                <c:ptCount val="1"/>
                <c:pt idx="0">
                  <c:v>飛びたい野田</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ｸﾞﾗﾌﾃﾞｰﾀ2000!$C$12:$P$12</c:f>
              <c:numCache>
                <c:ptCount val="14"/>
                <c:pt idx="10">
                  <c:v>32.85</c:v>
                </c:pt>
              </c:numCache>
            </c:numRef>
          </c:yVal>
          <c:smooth val="0"/>
        </c:ser>
        <c:ser>
          <c:idx val="11"/>
          <c:order val="11"/>
          <c:tx>
            <c:strRef>
              <c:f>ｸﾞﾗﾌﾃﾞｰﾀ2000!$B$13</c:f>
              <c:strCache>
                <c:ptCount val="1"/>
                <c:pt idx="0">
                  <c:v>西日本工業大学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ｸﾞﾗﾌﾃﾞｰﾀ2000!$C$13:$P$13</c:f>
              <c:numCache>
                <c:ptCount val="14"/>
                <c:pt idx="11">
                  <c:v>13.45</c:v>
                </c:pt>
              </c:numCache>
            </c:numRef>
          </c:yVal>
          <c:smooth val="0"/>
        </c:ser>
        <c:ser>
          <c:idx val="12"/>
          <c:order val="12"/>
          <c:tx>
            <c:strRef>
              <c:f>ｸﾞﾗﾌﾃﾞｰﾀ2000!$B$14</c:f>
              <c:strCache>
                <c:ptCount val="1"/>
                <c:pt idx="0">
                  <c:v>芝浦工業大学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A6CAF0"/>
              </a:solidFill>
              <a:ln>
                <a:solidFill>
                  <a:srgbClr val="000000"/>
                </a:solidFill>
              </a:ln>
            </c:spPr>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ｸﾞﾗﾌﾃﾞｰﾀ2000!$C$14:$P$14</c:f>
              <c:numCache>
                <c:ptCount val="14"/>
                <c:pt idx="12">
                  <c:v>28.38</c:v>
                </c:pt>
              </c:numCache>
            </c:numRef>
          </c:yVal>
          <c:smooth val="0"/>
        </c:ser>
        <c:ser>
          <c:idx val="13"/>
          <c:order val="13"/>
          <c:tx>
            <c:strRef>
              <c:f>ｸﾞﾗﾌﾃﾞｰﾀ2000!$B$15</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00FF"/>
              </a:solidFill>
              <a:ln>
                <a:solidFill>
                  <a:srgbClr val="000000"/>
                </a:solidFill>
              </a:ln>
            </c:spPr>
          </c:marker>
          <c:xVal>
            <c:numRef>
              <c:f>ｸﾞﾗﾌﾃﾞｰﾀ2000!$C$1:$P$1</c:f>
              <c:numCache>
                <c:ptCount val="14"/>
                <c:pt idx="0">
                  <c:v>100</c:v>
                </c:pt>
                <c:pt idx="1">
                  <c:v>30</c:v>
                </c:pt>
                <c:pt idx="2">
                  <c:v>2000</c:v>
                </c:pt>
                <c:pt idx="3">
                  <c:v>100</c:v>
                </c:pt>
                <c:pt idx="4">
                  <c:v>30</c:v>
                </c:pt>
                <c:pt idx="5">
                  <c:v>800</c:v>
                </c:pt>
                <c:pt idx="6">
                  <c:v>1500</c:v>
                </c:pt>
                <c:pt idx="7">
                  <c:v>0</c:v>
                </c:pt>
                <c:pt idx="8">
                  <c:v>600</c:v>
                </c:pt>
                <c:pt idx="9">
                  <c:v>100</c:v>
                </c:pt>
                <c:pt idx="10">
                  <c:v>0</c:v>
                </c:pt>
                <c:pt idx="11">
                  <c:v>0</c:v>
                </c:pt>
                <c:pt idx="12">
                  <c:v>10</c:v>
                </c:pt>
                <c:pt idx="13">
                  <c:v>800</c:v>
                </c:pt>
              </c:numCache>
            </c:numRef>
          </c:xVal>
          <c:yVal>
            <c:numRef>
              <c:f>ｸﾞﾗﾌﾃﾞｰﾀ2000!$C$15:$P$15</c:f>
              <c:numCache>
                <c:ptCount val="14"/>
                <c:pt idx="13">
                  <c:v>7945</c:v>
                </c:pt>
              </c:numCache>
            </c:numRef>
          </c:yVal>
          <c:smooth val="0"/>
        </c:ser>
        <c:axId val="63232232"/>
        <c:axId val="32219177"/>
      </c:scatterChart>
      <c:valAx>
        <c:axId val="63232232"/>
        <c:scaling>
          <c:orientation val="minMax"/>
          <c:max val="2200"/>
          <c:min val="0"/>
        </c:scaling>
        <c:axPos val="b"/>
        <c:title>
          <c:tx>
            <c:rich>
              <a:bodyPr vert="horz" rot="0" anchor="ctr"/>
              <a:lstStyle/>
              <a:p>
                <a:pPr algn="ctr">
                  <a:defRPr/>
                </a:pPr>
                <a:r>
                  <a:rPr lang="en-US" cap="none" sz="1700" b="0" i="0" u="none" baseline="0"/>
                  <a:t>試験飛行実績(ｍ)</a:t>
                </a:r>
              </a:p>
            </c:rich>
          </c:tx>
          <c:layout/>
          <c:overlay val="0"/>
          <c:spPr>
            <a:noFill/>
            <a:ln>
              <a:noFill/>
            </a:ln>
          </c:spPr>
        </c:title>
        <c:delete val="0"/>
        <c:numFmt formatCode="General" sourceLinked="1"/>
        <c:majorTickMark val="in"/>
        <c:minorTickMark val="none"/>
        <c:tickLblPos val="nextTo"/>
        <c:crossAx val="32219177"/>
        <c:crosses val="autoZero"/>
        <c:crossBetween val="midCat"/>
        <c:dispUnits/>
        <c:majorUnit val="500"/>
      </c:valAx>
      <c:valAx>
        <c:axId val="32219177"/>
        <c:scaling>
          <c:orientation val="minMax"/>
          <c:max val="8000"/>
        </c:scaling>
        <c:axPos val="l"/>
        <c:title>
          <c:tx>
            <c:rich>
              <a:bodyPr vert="horz" rot="-5400000" anchor="ctr"/>
              <a:lstStyle/>
              <a:p>
                <a:pPr algn="ctr">
                  <a:defRPr/>
                </a:pPr>
                <a:r>
                  <a:rPr lang="en-US" cap="none" sz="1700" b="0" i="0" u="none" baseline="0"/>
                  <a:t>大会記録(ｍ)</a:t>
                </a:r>
              </a:p>
            </c:rich>
          </c:tx>
          <c:layout/>
          <c:overlay val="0"/>
          <c:spPr>
            <a:noFill/>
            <a:ln>
              <a:noFill/>
            </a:ln>
          </c:spPr>
        </c:title>
        <c:majorGridlines/>
        <c:delete val="0"/>
        <c:numFmt formatCode="General" sourceLinked="1"/>
        <c:majorTickMark val="in"/>
        <c:minorTickMark val="none"/>
        <c:tickLblPos val="nextTo"/>
        <c:crossAx val="63232232"/>
        <c:crosses val="autoZero"/>
        <c:crossBetween val="midCat"/>
        <c:dispUnits/>
      </c:valAx>
      <c:spPr>
        <a:noFill/>
      </c:spPr>
    </c:plotArea>
    <c:legend>
      <c:legendPos val="r"/>
      <c:legendEntry>
        <c:idx val="15"/>
        <c:delete val="1"/>
      </c:legendEntry>
      <c:legendEntry>
        <c:idx val="14"/>
        <c:delete val="1"/>
      </c:legendEntry>
      <c:layout>
        <c:manualLayout>
          <c:xMode val="edge"/>
          <c:yMode val="edge"/>
          <c:x val="0.75475"/>
          <c:y val="0.5265"/>
        </c:manualLayout>
      </c:layout>
      <c:overlay val="0"/>
      <c:txPr>
        <a:bodyPr vert="horz" rot="0"/>
        <a:lstStyle/>
        <a:p>
          <a:pPr>
            <a:defRPr lang="en-US" cap="none" sz="975" b="0" i="0" u="none" baseline="0"/>
          </a:pPr>
        </a:p>
      </c:txPr>
    </c:legend>
    <c:plotVisOnly val="1"/>
    <c:dispBlanksAs val="gap"/>
    <c:showDLblsOverMax val="0"/>
  </c:chart>
  <c:txPr>
    <a:bodyPr vert="horz" rot="0"/>
    <a:lstStyle/>
    <a:p>
      <a:pPr>
        <a:defRPr lang="en-US" cap="none" sz="14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主翼面積と機体重量(ｸﾞﾗﾌ2)</a:t>
            </a:r>
          </a:p>
        </c:rich>
      </c:tx>
      <c:layout>
        <c:manualLayout>
          <c:xMode val="factor"/>
          <c:yMode val="factor"/>
          <c:x val="-0.018"/>
          <c:y val="-0.013"/>
        </c:manualLayout>
      </c:layout>
      <c:spPr>
        <a:ln w="25400">
          <a:solidFill/>
        </a:ln>
      </c:spPr>
    </c:title>
    <c:plotArea>
      <c:layout>
        <c:manualLayout>
          <c:xMode val="edge"/>
          <c:yMode val="edge"/>
          <c:x val="0.02525"/>
          <c:y val="0.043"/>
          <c:w val="0.8275"/>
          <c:h val="0.91775"/>
        </c:manualLayout>
      </c:layout>
      <c:scatterChart>
        <c:scatterStyle val="lineMarker"/>
        <c:varyColors val="0"/>
        <c:ser>
          <c:idx val="0"/>
          <c:order val="0"/>
          <c:tx>
            <c:strRef>
              <c:f>'ｸﾞﾗﾌ2000年'!$B$35</c:f>
              <c:strCache>
                <c:ptCount val="1"/>
                <c:pt idx="0">
                  <c:v>金沢工業大学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000080"/>
                </a:solidFill>
              </a:ln>
            </c:spPr>
          </c:marker>
          <c:xVal>
            <c:numRef>
              <c:f>'ｸﾞﾗﾌ2000年'!$C$34:$N$34</c:f>
              <c:numCache/>
            </c:numRef>
          </c:xVal>
          <c:yVal>
            <c:numRef>
              <c:f>'ｸﾞﾗﾌ2000年'!$C$35:$N$35</c:f>
              <c:numCache/>
            </c:numRef>
          </c:yVal>
          <c:smooth val="0"/>
        </c:ser>
        <c:ser>
          <c:idx val="1"/>
          <c:order val="1"/>
          <c:tx>
            <c:strRef>
              <c:f>'ｸﾞﾗﾌ2000年'!$B$36</c:f>
              <c:strCache>
                <c:ptCount val="1"/>
                <c:pt idx="0">
                  <c:v>早稲田大学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xVal>
            <c:numRef>
              <c:f>'ｸﾞﾗﾌ2000年'!$C$34:$N$34</c:f>
              <c:numCache/>
            </c:numRef>
          </c:xVal>
          <c:yVal>
            <c:numRef>
              <c:f>'ｸﾞﾗﾌ2000年'!$C$36:$N$36</c:f>
              <c:numCache/>
            </c:numRef>
          </c:yVal>
          <c:smooth val="0"/>
        </c:ser>
        <c:ser>
          <c:idx val="2"/>
          <c:order val="2"/>
          <c:tx>
            <c:strRef>
              <c:f>'ｸﾞﾗﾌ2000年'!$B$37</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'ｸﾞﾗﾌ2000年'!$C$34:$N$34</c:f>
              <c:numCache/>
            </c:numRef>
          </c:xVal>
          <c:yVal>
            <c:numRef>
              <c:f>'ｸﾞﾗﾌ2000年'!$C$37:$N$37</c:f>
              <c:numCache/>
            </c:numRef>
          </c:yVal>
          <c:smooth val="0"/>
        </c:ser>
        <c:ser>
          <c:idx val="3"/>
          <c:order val="3"/>
          <c:tx>
            <c:strRef>
              <c:f>'ｸﾞﾗﾌ2000年'!$B$38</c:f>
              <c:strCache>
                <c:ptCount val="1"/>
                <c:pt idx="0">
                  <c:v>つくば鳥人間の会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FF"/>
              </a:solidFill>
              <a:ln>
                <a:solidFill>
                  <a:srgbClr val="00FFFF"/>
                </a:solidFill>
              </a:ln>
            </c:spPr>
          </c:marker>
          <c:xVal>
            <c:numRef>
              <c:f>'ｸﾞﾗﾌ2000年'!$C$34:$N$34</c:f>
              <c:numCache/>
            </c:numRef>
          </c:xVal>
          <c:yVal>
            <c:numRef>
              <c:f>'ｸﾞﾗﾌ2000年'!$C$38:$N$38</c:f>
              <c:numCache/>
            </c:numRef>
          </c:yVal>
          <c:smooth val="0"/>
        </c:ser>
        <c:ser>
          <c:idx val="4"/>
          <c:order val="4"/>
          <c:tx>
            <c:strRef>
              <c:f>'ｸﾞﾗﾌ2000年'!$B$39</c:f>
              <c:strCache>
                <c:ptCount val="1"/>
                <c:pt idx="0">
                  <c:v>京都大学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2"/>
            <c:spPr>
              <a:noFill/>
              <a:ln>
                <a:solidFill>
                  <a:srgbClr val="800080"/>
                </a:solidFill>
              </a:ln>
            </c:spPr>
          </c:marker>
          <c:xVal>
            <c:numRef>
              <c:f>'ｸﾞﾗﾌ2000年'!$C$34:$N$34</c:f>
              <c:numCache/>
            </c:numRef>
          </c:xVal>
          <c:yVal>
            <c:numRef>
              <c:f>'ｸﾞﾗﾌ2000年'!$C$39:$N$39</c:f>
              <c:numCache/>
            </c:numRef>
          </c:yVal>
          <c:smooth val="0"/>
        </c:ser>
        <c:ser>
          <c:idx val="5"/>
          <c:order val="5"/>
          <c:tx>
            <c:strRef>
              <c:f>'ｸﾞﾗﾌ2000年'!$B$40</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0000"/>
              </a:solidFill>
              <a:ln>
                <a:solidFill>
                  <a:srgbClr val="800000"/>
                </a:solidFill>
              </a:ln>
            </c:spPr>
          </c:marker>
          <c:xVal>
            <c:numRef>
              <c:f>'ｸﾞﾗﾌ2000年'!$C$34:$N$34</c:f>
              <c:numCache/>
            </c:numRef>
          </c:xVal>
          <c:yVal>
            <c:numRef>
              <c:f>'ｸﾞﾗﾌ2000年'!$C$40:$N$40</c:f>
              <c:numCache/>
            </c:numRef>
          </c:yVal>
          <c:smooth val="0"/>
        </c:ser>
        <c:ser>
          <c:idx val="6"/>
          <c:order val="6"/>
          <c:tx>
            <c:strRef>
              <c:f>'ｸﾞﾗﾌ2000年'!$B$41</c:f>
              <c:strCache>
                <c:ptCount val="1"/>
                <c:pt idx="0">
                  <c:v>日本大学OB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FFFF00"/>
              </a:solidFill>
              <a:ln>
                <a:solidFill>
                  <a:srgbClr val="000000"/>
                </a:solidFill>
              </a:ln>
            </c:spPr>
          </c:marker>
          <c:xVal>
            <c:numRef>
              <c:f>'ｸﾞﾗﾌ2000年'!$C$34:$N$34</c:f>
              <c:numCache/>
            </c:numRef>
          </c:xVal>
          <c:yVal>
            <c:numRef>
              <c:f>'ｸﾞﾗﾌ2000年'!$C$41:$N$41</c:f>
              <c:numCache/>
            </c:numRef>
          </c:yVal>
          <c:smooth val="0"/>
        </c:ser>
        <c:ser>
          <c:idx val="7"/>
          <c:order val="7"/>
          <c:tx>
            <c:strRef>
              <c:f>'ｸﾞﾗﾌ2000年'!$B$42</c:f>
              <c:strCache>
                <c:ptCount val="1"/>
                <c:pt idx="0">
                  <c:v>都立科学技術大学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0000FF"/>
              </a:solidFill>
              <a:ln>
                <a:solidFill>
                  <a:srgbClr val="0000FF"/>
                </a:solidFill>
              </a:ln>
            </c:spPr>
          </c:marker>
          <c:xVal>
            <c:numRef>
              <c:f>'ｸﾞﾗﾌ2000年'!$C$34:$N$34</c:f>
              <c:numCache/>
            </c:numRef>
          </c:xVal>
          <c:yVal>
            <c:numRef>
              <c:f>'ｸﾞﾗﾌ2000年'!$C$42:$N$42</c:f>
              <c:numCache/>
            </c:numRef>
          </c:yVal>
          <c:smooth val="0"/>
        </c:ser>
        <c:ser>
          <c:idx val="8"/>
          <c:order val="8"/>
          <c:tx>
            <c:strRef>
              <c:f>'ｸﾞﾗﾌ2000年'!$B$43</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FFFF"/>
              </a:solidFill>
              <a:ln>
                <a:solidFill>
                  <a:srgbClr val="000000"/>
                </a:solidFill>
              </a:ln>
            </c:spPr>
          </c:marker>
          <c:xVal>
            <c:numRef>
              <c:f>'ｸﾞﾗﾌ2000年'!$C$34:$N$34</c:f>
              <c:numCache/>
            </c:numRef>
          </c:xVal>
          <c:yVal>
            <c:numRef>
              <c:f>'ｸﾞﾗﾌ2000年'!$C$43:$N$43</c:f>
              <c:numCache/>
            </c:numRef>
          </c:yVal>
          <c:smooth val="0"/>
        </c:ser>
        <c:ser>
          <c:idx val="9"/>
          <c:order val="9"/>
          <c:tx>
            <c:strRef>
              <c:f>'ｸﾞﾗﾌ2000年'!$B$44</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'ｸﾞﾗﾌ2000年'!$C$34:$N$34</c:f>
              <c:numCache/>
            </c:numRef>
          </c:xVal>
          <c:yVal>
            <c:numRef>
              <c:f>'ｸﾞﾗﾌ2000年'!$C$44:$N$44</c:f>
              <c:numCache/>
            </c:numRef>
          </c:yVal>
          <c:smooth val="0"/>
        </c:ser>
        <c:ser>
          <c:idx val="10"/>
          <c:order val="10"/>
          <c:tx>
            <c:strRef>
              <c:f>'ｸﾞﾗﾌ2000年'!$B$45</c:f>
              <c:strCache>
                <c:ptCount val="1"/>
                <c:pt idx="0">
                  <c:v>芝浦工業大学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FFCC"/>
              </a:solidFill>
              <a:ln>
                <a:solidFill>
                  <a:srgbClr val="000000"/>
                </a:solidFill>
              </a:ln>
            </c:spPr>
          </c:marker>
          <c:xVal>
            <c:numRef>
              <c:f>'ｸﾞﾗﾌ2000年'!$C$34:$N$34</c:f>
              <c:numCache/>
            </c:numRef>
          </c:xVal>
          <c:yVal>
            <c:numRef>
              <c:f>'ｸﾞﾗﾌ2000年'!$C$45:$N$45</c:f>
              <c:numCache/>
            </c:numRef>
          </c:yVal>
          <c:smooth val="0"/>
        </c:ser>
        <c:ser>
          <c:idx val="11"/>
          <c:order val="11"/>
          <c:tx>
            <c:strRef>
              <c:f>'ｸﾞﾗﾌ2000年'!$B$46</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00FF"/>
              </a:solidFill>
              <a:ln>
                <a:solidFill>
                  <a:srgbClr val="000000"/>
                </a:solidFill>
              </a:ln>
            </c:spPr>
          </c:marker>
          <c:xVal>
            <c:numRef>
              <c:f>'ｸﾞﾗﾌ2000年'!$C$34:$N$34</c:f>
              <c:numCache/>
            </c:numRef>
          </c:xVal>
          <c:yVal>
            <c:numRef>
              <c:f>'ｸﾞﾗﾌ2000年'!$C$46:$N$46</c:f>
              <c:numCache/>
            </c:numRef>
          </c:yVal>
          <c:smooth val="0"/>
        </c:ser>
        <c:axId val="21537138"/>
        <c:axId val="59616515"/>
      </c:scatterChart>
      <c:valAx>
        <c:axId val="21537138"/>
        <c:scaling>
          <c:orientation val="minMax"/>
          <c:max val="32"/>
          <c:min val="16"/>
        </c:scaling>
        <c:axPos val="b"/>
        <c:title>
          <c:tx>
            <c:rich>
              <a:bodyPr vert="horz" rot="0" anchor="ctr"/>
              <a:lstStyle/>
              <a:p>
                <a:pPr algn="ctr">
                  <a:defRPr/>
                </a:pPr>
                <a:r>
                  <a:rPr lang="en-US" cap="none" sz="1200" b="0" i="0" u="none" baseline="0"/>
                  <a:t>主翼面積 ； ｍ＾2</a:t>
                </a:r>
              </a:p>
            </c:rich>
          </c:tx>
          <c:layout/>
          <c:overlay val="0"/>
          <c:spPr>
            <a:noFill/>
            <a:ln>
              <a:noFill/>
            </a:ln>
          </c:spPr>
        </c:title>
        <c:majorGridlines/>
        <c:delete val="0"/>
        <c:numFmt formatCode="General" sourceLinked="1"/>
        <c:majorTickMark val="in"/>
        <c:minorTickMark val="none"/>
        <c:tickLblPos val="nextTo"/>
        <c:crossAx val="59616515"/>
        <c:crosses val="autoZero"/>
        <c:crossBetween val="midCat"/>
        <c:dispUnits/>
      </c:valAx>
      <c:valAx>
        <c:axId val="59616515"/>
        <c:scaling>
          <c:orientation val="minMax"/>
          <c:min val="20"/>
        </c:scaling>
        <c:axPos val="l"/>
        <c:title>
          <c:tx>
            <c:rich>
              <a:bodyPr vert="horz" rot="0" anchor="ctr"/>
              <a:lstStyle/>
              <a:p>
                <a:pPr algn="ctr">
                  <a:defRPr/>
                </a:pPr>
                <a:r>
                  <a:rPr lang="en-US" cap="none" sz="1200" b="0" i="0" u="none" baseline="0"/>
                  <a:t>機体重量 ； ｋｇ</a:t>
                </a:r>
              </a:p>
            </c:rich>
          </c:tx>
          <c:layout>
            <c:manualLayout>
              <c:xMode val="factor"/>
              <c:yMode val="factor"/>
              <c:x val="0.0605"/>
              <c:y val="0.13925"/>
            </c:manualLayout>
          </c:layout>
          <c:overlay val="0"/>
          <c:spPr>
            <a:noFill/>
            <a:ln>
              <a:noFill/>
            </a:ln>
          </c:spPr>
        </c:title>
        <c:majorGridlines/>
        <c:delete val="0"/>
        <c:numFmt formatCode="General" sourceLinked="1"/>
        <c:majorTickMark val="in"/>
        <c:minorTickMark val="none"/>
        <c:tickLblPos val="nextTo"/>
        <c:crossAx val="21537138"/>
        <c:crosses val="autoZero"/>
        <c:crossBetween val="midCat"/>
        <c:dispUnits/>
      </c:valAx>
      <c:spPr>
        <a:noFill/>
        <a:ln w="12700">
          <a:solidFill/>
        </a:ln>
      </c:spPr>
    </c:plotArea>
    <c:legend>
      <c:legendPos val="r"/>
      <c:layout>
        <c:manualLayout>
          <c:xMode val="edge"/>
          <c:yMode val="edge"/>
          <c:x val="0.83825"/>
          <c:y val="0.21375"/>
          <c:w val="0.14975"/>
          <c:h val="0.455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t>必要パワー</a:t>
            </a:r>
          </a:p>
        </c:rich>
      </c:tx>
      <c:layout>
        <c:manualLayout>
          <c:xMode val="factor"/>
          <c:yMode val="factor"/>
          <c:x val="0.01975"/>
          <c:y val="0.0505"/>
        </c:manualLayout>
      </c:layout>
      <c:spPr>
        <a:ln w="25400">
          <a:solidFill/>
        </a:ln>
      </c:spPr>
    </c:title>
    <c:plotArea>
      <c:layout>
        <c:manualLayout>
          <c:xMode val="edge"/>
          <c:yMode val="edge"/>
          <c:x val="0.0385"/>
          <c:y val="0.008"/>
          <c:w val="0.92225"/>
          <c:h val="0.972"/>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'ｸﾞﾗﾌ2001年'!$A$106:$A$119</c:f>
              <c:strCache/>
            </c:strRef>
          </c:cat>
          <c:val>
            <c:numRef>
              <c:f>'ｸﾞﾗﾌ2001年'!$B$106:$B$119</c:f>
              <c:numCache/>
            </c:numRef>
          </c:val>
        </c:ser>
        <c:axId val="66786588"/>
        <c:axId val="64208381"/>
      </c:barChart>
      <c:catAx>
        <c:axId val="66786588"/>
        <c:scaling>
          <c:orientation val="minMax"/>
        </c:scaling>
        <c:axPos val="b"/>
        <c:delete val="0"/>
        <c:numFmt formatCode="General" sourceLinked="1"/>
        <c:majorTickMark val="in"/>
        <c:minorTickMark val="none"/>
        <c:tickLblPos val="nextTo"/>
        <c:txPr>
          <a:bodyPr vert="horz" rot="-3600000"/>
          <a:lstStyle/>
          <a:p>
            <a:pPr>
              <a:defRPr lang="en-US" cap="none" sz="1200" b="0" i="0" u="none" baseline="0"/>
            </a:pPr>
          </a:p>
        </c:txPr>
        <c:crossAx val="64208381"/>
        <c:crosses val="autoZero"/>
        <c:auto val="1"/>
        <c:lblOffset val="100"/>
        <c:noMultiLvlLbl val="0"/>
      </c:catAx>
      <c:valAx>
        <c:axId val="64208381"/>
        <c:scaling>
          <c:orientation val="minMax"/>
          <c:max val="450"/>
          <c:min val="50"/>
        </c:scaling>
        <c:axPos val="l"/>
        <c:majorGridlines/>
        <c:delete val="0"/>
        <c:numFmt formatCode="General" sourceLinked="1"/>
        <c:majorTickMark val="in"/>
        <c:minorTickMark val="none"/>
        <c:tickLblPos val="nextTo"/>
        <c:txPr>
          <a:bodyPr/>
          <a:lstStyle/>
          <a:p>
            <a:pPr>
              <a:defRPr lang="en-US" cap="none" sz="1200" b="0" i="0" u="none" baseline="0"/>
            </a:pPr>
          </a:p>
        </c:txPr>
        <c:crossAx val="66786588"/>
        <c:crossesAt val="1"/>
        <c:crossBetween val="between"/>
        <c:dispUnits/>
        <c:minorUnit val="25"/>
      </c:valAx>
      <c:spPr>
        <a:noFill/>
      </c:spPr>
    </c:plotArea>
    <c:plotVisOnly val="1"/>
    <c:dispBlanksAs val="gap"/>
    <c:showDLblsOverMax val="0"/>
  </c:chart>
  <c:txPr>
    <a:bodyPr vert="horz" rot="0"/>
    <a:lstStyle/>
    <a:p>
      <a:pPr>
        <a:defRPr lang="en-US" cap="none" sz="10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1" u="none" baseline="0"/>
            <a:t>機体データ</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123825</xdr:rowOff>
    </xdr:from>
    <xdr:to>
      <xdr:col>14</xdr:col>
      <xdr:colOff>228600</xdr:colOff>
      <xdr:row>26</xdr:row>
      <xdr:rowOff>76200</xdr:rowOff>
    </xdr:to>
    <xdr:graphicFrame>
      <xdr:nvGraphicFramePr>
        <xdr:cNvPr id="1" name="Chart 1"/>
        <xdr:cNvGraphicFramePr/>
      </xdr:nvGraphicFramePr>
      <xdr:xfrm>
        <a:off x="161925" y="123825"/>
        <a:ext cx="9925050" cy="4657725"/>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0</xdr:row>
      <xdr:rowOff>104775</xdr:rowOff>
    </xdr:from>
    <xdr:to>
      <xdr:col>29</xdr:col>
      <xdr:colOff>276225</xdr:colOff>
      <xdr:row>26</xdr:row>
      <xdr:rowOff>104775</xdr:rowOff>
    </xdr:to>
    <xdr:graphicFrame>
      <xdr:nvGraphicFramePr>
        <xdr:cNvPr id="2" name="Chart 2"/>
        <xdr:cNvGraphicFramePr/>
      </xdr:nvGraphicFramePr>
      <xdr:xfrm>
        <a:off x="10448925" y="104775"/>
        <a:ext cx="9886950" cy="4705350"/>
      </xdr:xfrm>
      <a:graphic>
        <a:graphicData uri="http://schemas.openxmlformats.org/drawingml/2006/chart">
          <c:chart xmlns:c="http://schemas.openxmlformats.org/drawingml/2006/chart" r:id="rId2"/>
        </a:graphicData>
      </a:graphic>
    </xdr:graphicFrame>
    <xdr:clientData/>
  </xdr:twoCellAnchor>
  <xdr:twoCellAnchor>
    <xdr:from>
      <xdr:col>14</xdr:col>
      <xdr:colOff>476250</xdr:colOff>
      <xdr:row>29</xdr:row>
      <xdr:rowOff>152400</xdr:rowOff>
    </xdr:from>
    <xdr:to>
      <xdr:col>29</xdr:col>
      <xdr:colOff>314325</xdr:colOff>
      <xdr:row>58</xdr:row>
      <xdr:rowOff>0</xdr:rowOff>
    </xdr:to>
    <xdr:sp>
      <xdr:nvSpPr>
        <xdr:cNvPr id="3" name="TextBox 3"/>
        <xdr:cNvSpPr txBox="1">
          <a:spLocks noChangeArrowheads="1"/>
        </xdr:cNvSpPr>
      </xdr:nvSpPr>
      <xdr:spPr>
        <a:xfrm>
          <a:off x="10334625" y="5381625"/>
          <a:ext cx="10039350" cy="4924425"/>
        </a:xfrm>
        <a:prstGeom prst="rect">
          <a:avLst/>
        </a:prstGeom>
        <a:solidFill>
          <a:srgbClr val="FFFFFF"/>
        </a:solidFill>
        <a:ln w="9525" cmpd="sng">
          <a:solidFill>
            <a:srgbClr val="000000"/>
          </a:solidFill>
          <a:headEnd type="none"/>
          <a:tailEnd type="none"/>
        </a:ln>
      </xdr:spPr>
      <xdr:txBody>
        <a:bodyPr vertOverflow="clip" wrap="square" lIns="144000" tIns="46800" rIns="162000" bIns="46800"/>
        <a:p>
          <a:pPr algn="l">
            <a:defRPr/>
          </a:pPr>
          <a:r>
            <a:rPr lang="en-US" cap="none" sz="1600" b="0" i="0" u="none" baseline="0"/>
            <a:t>ｸﾞﾗﾌ1 ； 右下に向かうほど 設計&amp;製作技術ﾚﾍﾞﾙが上といえる。
           日大の2ﾁｰﾑが突出している。
          ｽﾊﾟﾝ２８ｍ前後が今年のﾄﾚﾝﾄﾞ。 
ｸﾞﾗﾌ2 ； 右下に向かうほど設計&amp;製作技術ﾚﾍﾞﾙが上といえる。
           日大の現役ﾁｰﾑが突出している。
           翼面積２７m＾2前後が今年のﾄﾚﾝﾄﾞ。
ｸﾞﾗﾌ3 ； 左上に向かうほど 操縦性が良好といえる。
           翼面荷重は府立大が突出している。
今年はﾔﾏﾊ/ﾄﾖﾀが欠場、日大が大ｺﾞｹなのでｸﾞﾗﾌと結果が一致しないが、
府立大のｷﾞｬﾝﾌﾞﾙが大当たりしていることが印象的。
他ﾁｰﾑはｸﾞﾗﾌから見ても、ほぼ横一線の性能を狙っている。このことから どのﾁｰﾑも試験飛行を実施し機体を仕上げてくればTOPﾁｰﾑの候補になれる可能性を持っている。
新ﾄﾚﾝﾄﾞとしては、都立科技大の小型軽量さが 注目である。
次期ｺﾝｾﾌﾟﾄの方向性としては、３０ｋｇを大きく下回る機体重量で翼面荷重を下げ必要馬力を抑えつつ ｺﾝﾊﾟｸﾄな機体で操縦性を確保することで ｢確実に長距離を狙う｣ｺﾝｾﾌﾟﾄでまとめること と推察する。           </a:t>
          </a:r>
        </a:p>
      </xdr:txBody>
    </xdr:sp>
    <xdr:clientData/>
  </xdr:twoCellAnchor>
  <xdr:twoCellAnchor>
    <xdr:from>
      <xdr:col>0</xdr:col>
      <xdr:colOff>123825</xdr:colOff>
      <xdr:row>65</xdr:row>
      <xdr:rowOff>28575</xdr:rowOff>
    </xdr:from>
    <xdr:to>
      <xdr:col>14</xdr:col>
      <xdr:colOff>200025</xdr:colOff>
      <xdr:row>92</xdr:row>
      <xdr:rowOff>171450</xdr:rowOff>
    </xdr:to>
    <xdr:graphicFrame>
      <xdr:nvGraphicFramePr>
        <xdr:cNvPr id="4" name="Chart 4"/>
        <xdr:cNvGraphicFramePr/>
      </xdr:nvGraphicFramePr>
      <xdr:xfrm>
        <a:off x="123825" y="11601450"/>
        <a:ext cx="9934575" cy="5029200"/>
      </xdr:xfrm>
      <a:graphic>
        <a:graphicData uri="http://schemas.openxmlformats.org/drawingml/2006/chart">
          <c:chart xmlns:c="http://schemas.openxmlformats.org/drawingml/2006/chart" r:id="rId3"/>
        </a:graphicData>
      </a:graphic>
    </xdr:graphicFrame>
    <xdr:clientData/>
  </xdr:twoCellAnchor>
  <xdr:twoCellAnchor>
    <xdr:from>
      <xdr:col>0</xdr:col>
      <xdr:colOff>295275</xdr:colOff>
      <xdr:row>96</xdr:row>
      <xdr:rowOff>114300</xdr:rowOff>
    </xdr:from>
    <xdr:to>
      <xdr:col>14</xdr:col>
      <xdr:colOff>390525</xdr:colOff>
      <xdr:row>124</xdr:row>
      <xdr:rowOff>114300</xdr:rowOff>
    </xdr:to>
    <xdr:graphicFrame>
      <xdr:nvGraphicFramePr>
        <xdr:cNvPr id="5" name="Chart 5"/>
        <xdr:cNvGraphicFramePr/>
      </xdr:nvGraphicFramePr>
      <xdr:xfrm>
        <a:off x="295275" y="17297400"/>
        <a:ext cx="9953625" cy="5067300"/>
      </xdr:xfrm>
      <a:graphic>
        <a:graphicData uri="http://schemas.openxmlformats.org/drawingml/2006/chart">
          <c:chart xmlns:c="http://schemas.openxmlformats.org/drawingml/2006/chart" r:id="rId4"/>
        </a:graphicData>
      </a:graphic>
    </xdr:graphicFrame>
    <xdr:clientData/>
  </xdr:twoCellAnchor>
  <xdr:twoCellAnchor>
    <xdr:from>
      <xdr:col>14</xdr:col>
      <xdr:colOff>590550</xdr:colOff>
      <xdr:row>65</xdr:row>
      <xdr:rowOff>38100</xdr:rowOff>
    </xdr:from>
    <xdr:to>
      <xdr:col>29</xdr:col>
      <xdr:colOff>314325</xdr:colOff>
      <xdr:row>124</xdr:row>
      <xdr:rowOff>76200</xdr:rowOff>
    </xdr:to>
    <xdr:graphicFrame>
      <xdr:nvGraphicFramePr>
        <xdr:cNvPr id="6" name="Chart 6"/>
        <xdr:cNvGraphicFramePr/>
      </xdr:nvGraphicFramePr>
      <xdr:xfrm>
        <a:off x="10448925" y="11610975"/>
        <a:ext cx="9925050" cy="10715625"/>
      </xdr:xfrm>
      <a:graphic>
        <a:graphicData uri="http://schemas.openxmlformats.org/drawingml/2006/chart">
          <c:chart xmlns:c="http://schemas.openxmlformats.org/drawingml/2006/chart" r:id="rId5"/>
        </a:graphicData>
      </a:graphic>
    </xdr:graphicFrame>
    <xdr:clientData/>
  </xdr:twoCellAnchor>
  <xdr:twoCellAnchor>
    <xdr:from>
      <xdr:col>0</xdr:col>
      <xdr:colOff>257175</xdr:colOff>
      <xdr:row>30</xdr:row>
      <xdr:rowOff>19050</xdr:rowOff>
    </xdr:from>
    <xdr:to>
      <xdr:col>14</xdr:col>
      <xdr:colOff>190500</xdr:colOff>
      <xdr:row>58</xdr:row>
      <xdr:rowOff>28575</xdr:rowOff>
    </xdr:to>
    <xdr:graphicFrame>
      <xdr:nvGraphicFramePr>
        <xdr:cNvPr id="7" name="Chart 7"/>
        <xdr:cNvGraphicFramePr/>
      </xdr:nvGraphicFramePr>
      <xdr:xfrm>
        <a:off x="257175" y="5419725"/>
        <a:ext cx="9791700" cy="49149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0</xdr:row>
      <xdr:rowOff>66675</xdr:rowOff>
    </xdr:from>
    <xdr:ext cx="8658225" cy="419100"/>
    <xdr:sp>
      <xdr:nvSpPr>
        <xdr:cNvPr id="1" name="テキスト 1"/>
        <xdr:cNvSpPr txBox="1">
          <a:spLocks noChangeArrowheads="1"/>
        </xdr:cNvSpPr>
      </xdr:nvSpPr>
      <xdr:spPr>
        <a:xfrm>
          <a:off x="619125" y="66675"/>
          <a:ext cx="8658225" cy="419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t>第２５回 鳥人間コンテスト大会(2001年)出場機 諸元表</a:t>
          </a:r>
        </a:p>
      </xdr:txBody>
    </xdr:sp>
    <xdr:clientData/>
  </xdr:one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0.114</cdr:y>
    </cdr:from>
    <cdr:to>
      <cdr:x>0.03975</cdr:x>
      <cdr:y>0.161</cdr:y>
    </cdr:to>
    <cdr:sp>
      <cdr:nvSpPr>
        <cdr:cNvPr id="1" name="TextBox 1"/>
        <cdr:cNvSpPr txBox="1">
          <a:spLocks noChangeArrowheads="1"/>
        </cdr:cNvSpPr>
      </cdr:nvSpPr>
      <cdr:spPr>
        <a:xfrm>
          <a:off x="0" y="600075"/>
          <a:ext cx="428625" cy="247650"/>
        </a:xfrm>
        <a:prstGeom prst="rect">
          <a:avLst/>
        </a:prstGeom>
        <a:noFill/>
        <a:ln w="1" cmpd="sng">
          <a:noFill/>
        </a:ln>
      </cdr:spPr>
      <cdr:txBody>
        <a:bodyPr vertOverflow="clip" wrap="square" anchor="ctr">
          <a:spAutoFit/>
        </a:bodyPr>
        <a:p>
          <a:pPr algn="ctr">
            <a:defRPr/>
          </a:pPr>
          <a:r>
            <a:rPr lang="en-US" cap="none" sz="950" b="0" i="0" u="none" baseline="0"/>
            <a:t>（ｗ）</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cdr:x>
      <cdr:y>0.0145</cdr:y>
    </cdr:from>
    <cdr:to>
      <cdr:x>0.17575</cdr:x>
      <cdr:y>0.07125</cdr:y>
    </cdr:to>
    <cdr:sp>
      <cdr:nvSpPr>
        <cdr:cNvPr id="1" name="TextBox 1"/>
        <cdr:cNvSpPr txBox="1">
          <a:spLocks noChangeArrowheads="1"/>
        </cdr:cNvSpPr>
      </cdr:nvSpPr>
      <cdr:spPr>
        <a:xfrm>
          <a:off x="1038225" y="66675"/>
          <a:ext cx="847725" cy="285750"/>
        </a:xfrm>
        <a:prstGeom prst="rect">
          <a:avLst/>
        </a:prstGeom>
        <a:noFill/>
        <a:ln w="1" cmpd="sng">
          <a:noFill/>
        </a:ln>
      </cdr:spPr>
      <cdr:txBody>
        <a:bodyPr vertOverflow="clip" wrap="square" anchor="ctr"/>
        <a:p>
          <a:pPr algn="ctr">
            <a:defRPr/>
          </a:pPr>
          <a:r>
            <a:rPr lang="en-US" cap="none" sz="1150" b="0" i="0" u="none" baseline="0"/>
            <a:t>m/sec</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57150</xdr:rowOff>
    </xdr:from>
    <xdr:to>
      <xdr:col>30</xdr:col>
      <xdr:colOff>628650</xdr:colOff>
      <xdr:row>60</xdr:row>
      <xdr:rowOff>0</xdr:rowOff>
    </xdr:to>
    <xdr:sp>
      <xdr:nvSpPr>
        <xdr:cNvPr id="1" name="TextBox 1"/>
        <xdr:cNvSpPr txBox="1">
          <a:spLocks noChangeArrowheads="1"/>
        </xdr:cNvSpPr>
      </xdr:nvSpPr>
      <xdr:spPr>
        <a:xfrm>
          <a:off x="11677650" y="5591175"/>
          <a:ext cx="9734550" cy="4857750"/>
        </a:xfrm>
        <a:prstGeom prst="rect">
          <a:avLst/>
        </a:prstGeom>
        <a:solidFill>
          <a:srgbClr val="FFFFFF"/>
        </a:solidFill>
        <a:ln w="9525" cmpd="sng">
          <a:solidFill>
            <a:srgbClr val="000000"/>
          </a:solidFill>
          <a:headEnd type="none"/>
          <a:tailEnd type="none"/>
        </a:ln>
      </xdr:spPr>
      <xdr:txBody>
        <a:bodyPr vertOverflow="clip" wrap="square" lIns="144000" tIns="46800" rIns="162000" bIns="46800"/>
        <a:p>
          <a:pPr algn="l">
            <a:defRPr/>
          </a:pPr>
          <a:r>
            <a:rPr lang="en-US" cap="none" sz="1600" b="0" i="0" u="none" baseline="0"/>
            <a:t>ｸﾞﾗﾌ1 ； 右下に向かうほど 設計&amp;製作技術ﾚﾍﾞﾙが上といえる。
           日大・TOYOTA他４ﾁｰﾑが突出している。
          ｽﾊﾟﾝ２９ｍ前後が今年のﾄﾚﾝﾄﾞ。 
ｸﾞﾗﾌ2 ； 右下に向かうほど設計&amp;製作技術ﾚﾍﾞﾙが上といえる。
           ｸｰﾙｽﾗｽﾄ ﾁｰﾑが突出している。
           翼面積２８m＾2前後が今年のﾄﾚﾝﾄﾞ。
ｸﾞﾗﾌ3 ； 左上に向かうほど 操縦性が良好といえる。
           翼面荷重は府立大が突出している。
今年はﾔﾏﾊが欠場、日大が迷走飛行なのでｸﾞﾗﾌと結果が一致しないが、
1位&amp;2位の設計ﾎﾟｲﾝﾄが接近していることが印象的。
主要ﾁｰﾑはｸﾞﾗﾌから見ても、ほぼ横一線の性能を狙っている。このことから どのﾁｰﾑも試験飛行を実施し機体を仕上げてくればTOPﾁｰﾑの候補になれる可能性を持っている。
新ﾄﾚﾝﾄﾞとしては、都立科技大の小型軽量さが 注目である。
次期ｺﾝｾﾌﾟﾄの方向性としては、３０ｋｇを大きく下回る機体重量で翼面荷重を下げ必要馬力を抑えつつ ｺﾝﾊﾟｸﾄな機体で操縦性を確保することで ｢確実に長距離を狙う｣ｺﾝｾﾌﾟﾄでまとめること と推察する。           </a:t>
          </a:r>
        </a:p>
      </xdr:txBody>
    </xdr:sp>
    <xdr:clientData/>
  </xdr:twoCellAnchor>
  <xdr:twoCellAnchor>
    <xdr:from>
      <xdr:col>0</xdr:col>
      <xdr:colOff>47625</xdr:colOff>
      <xdr:row>98</xdr:row>
      <xdr:rowOff>142875</xdr:rowOff>
    </xdr:from>
    <xdr:to>
      <xdr:col>15</xdr:col>
      <xdr:colOff>523875</xdr:colOff>
      <xdr:row>127</xdr:row>
      <xdr:rowOff>161925</xdr:rowOff>
    </xdr:to>
    <xdr:graphicFrame>
      <xdr:nvGraphicFramePr>
        <xdr:cNvPr id="2" name="Chart 2"/>
        <xdr:cNvGraphicFramePr/>
      </xdr:nvGraphicFramePr>
      <xdr:xfrm>
        <a:off x="47625" y="17468850"/>
        <a:ext cx="10753725" cy="52673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xdr:row>
      <xdr:rowOff>0</xdr:rowOff>
    </xdr:from>
    <xdr:to>
      <xdr:col>15</xdr:col>
      <xdr:colOff>581025</xdr:colOff>
      <xdr:row>29</xdr:row>
      <xdr:rowOff>95250</xdr:rowOff>
    </xdr:to>
    <xdr:graphicFrame>
      <xdr:nvGraphicFramePr>
        <xdr:cNvPr id="3" name="Chart 3"/>
        <xdr:cNvGraphicFramePr/>
      </xdr:nvGraphicFramePr>
      <xdr:xfrm>
        <a:off x="47625" y="180975"/>
        <a:ext cx="10810875" cy="49339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30</xdr:row>
      <xdr:rowOff>114300</xdr:rowOff>
    </xdr:from>
    <xdr:to>
      <xdr:col>15</xdr:col>
      <xdr:colOff>542925</xdr:colOff>
      <xdr:row>61</xdr:row>
      <xdr:rowOff>95250</xdr:rowOff>
    </xdr:to>
    <xdr:graphicFrame>
      <xdr:nvGraphicFramePr>
        <xdr:cNvPr id="4" name="Chart 4"/>
        <xdr:cNvGraphicFramePr/>
      </xdr:nvGraphicFramePr>
      <xdr:xfrm>
        <a:off x="9525" y="5305425"/>
        <a:ext cx="10810875" cy="5419725"/>
      </xdr:xfrm>
      <a:graphic>
        <a:graphicData uri="http://schemas.openxmlformats.org/drawingml/2006/chart">
          <c:chart xmlns:c="http://schemas.openxmlformats.org/drawingml/2006/chart" r:id="rId3"/>
        </a:graphicData>
      </a:graphic>
    </xdr:graphicFrame>
    <xdr:clientData/>
  </xdr:twoCellAnchor>
  <xdr:twoCellAnchor>
    <xdr:from>
      <xdr:col>15</xdr:col>
      <xdr:colOff>666750</xdr:colOff>
      <xdr:row>0</xdr:row>
      <xdr:rowOff>152400</xdr:rowOff>
    </xdr:from>
    <xdr:to>
      <xdr:col>30</xdr:col>
      <xdr:colOff>800100</xdr:colOff>
      <xdr:row>29</xdr:row>
      <xdr:rowOff>66675</xdr:rowOff>
    </xdr:to>
    <xdr:graphicFrame>
      <xdr:nvGraphicFramePr>
        <xdr:cNvPr id="5" name="Chart 5"/>
        <xdr:cNvGraphicFramePr/>
      </xdr:nvGraphicFramePr>
      <xdr:xfrm>
        <a:off x="10944225" y="152400"/>
        <a:ext cx="10639425" cy="493395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69</xdr:row>
      <xdr:rowOff>142875</xdr:rowOff>
    </xdr:from>
    <xdr:to>
      <xdr:col>15</xdr:col>
      <xdr:colOff>542925</xdr:colOff>
      <xdr:row>97</xdr:row>
      <xdr:rowOff>104775</xdr:rowOff>
    </xdr:to>
    <xdr:graphicFrame>
      <xdr:nvGraphicFramePr>
        <xdr:cNvPr id="6" name="Chart 6"/>
        <xdr:cNvGraphicFramePr/>
      </xdr:nvGraphicFramePr>
      <xdr:xfrm>
        <a:off x="47625" y="12220575"/>
        <a:ext cx="10772775" cy="5029200"/>
      </xdr:xfrm>
      <a:graphic>
        <a:graphicData uri="http://schemas.openxmlformats.org/drawingml/2006/chart">
          <c:chart xmlns:c="http://schemas.openxmlformats.org/drawingml/2006/chart" r:id="rId5"/>
        </a:graphicData>
      </a:graphic>
    </xdr:graphicFrame>
    <xdr:clientData/>
  </xdr:twoCellAnchor>
  <xdr:twoCellAnchor>
    <xdr:from>
      <xdr:col>15</xdr:col>
      <xdr:colOff>828675</xdr:colOff>
      <xdr:row>69</xdr:row>
      <xdr:rowOff>123825</xdr:rowOff>
    </xdr:from>
    <xdr:to>
      <xdr:col>30</xdr:col>
      <xdr:colOff>714375</xdr:colOff>
      <xdr:row>128</xdr:row>
      <xdr:rowOff>0</xdr:rowOff>
    </xdr:to>
    <xdr:graphicFrame>
      <xdr:nvGraphicFramePr>
        <xdr:cNvPr id="7" name="Chart 7"/>
        <xdr:cNvGraphicFramePr/>
      </xdr:nvGraphicFramePr>
      <xdr:xfrm>
        <a:off x="11106150" y="12201525"/>
        <a:ext cx="10391775" cy="10553700"/>
      </xdr:xfrm>
      <a:graphic>
        <a:graphicData uri="http://schemas.openxmlformats.org/drawingml/2006/chart">
          <c:chart xmlns:c="http://schemas.openxmlformats.org/drawingml/2006/chart" r:id="rId6"/>
        </a:graphicData>
      </a:graphic>
    </xdr:graphicFrame>
    <xdr:clientData/>
  </xdr:twoCellAnchor>
  <xdr:twoCellAnchor>
    <xdr:from>
      <xdr:col>24</xdr:col>
      <xdr:colOff>304800</xdr:colOff>
      <xdr:row>81</xdr:row>
      <xdr:rowOff>76200</xdr:rowOff>
    </xdr:from>
    <xdr:to>
      <xdr:col>24</xdr:col>
      <xdr:colOff>304800</xdr:colOff>
      <xdr:row>122</xdr:row>
      <xdr:rowOff>142875</xdr:rowOff>
    </xdr:to>
    <xdr:sp>
      <xdr:nvSpPr>
        <xdr:cNvPr id="8" name="Line 8"/>
        <xdr:cNvSpPr>
          <a:spLocks/>
        </xdr:cNvSpPr>
      </xdr:nvSpPr>
      <xdr:spPr>
        <a:xfrm flipV="1">
          <a:off x="17011650" y="14325600"/>
          <a:ext cx="0" cy="7486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24</xdr:col>
      <xdr:colOff>304800</xdr:colOff>
      <xdr:row>99</xdr:row>
      <xdr:rowOff>104775</xdr:rowOff>
    </xdr:from>
    <xdr:ext cx="1247775" cy="1171575"/>
    <xdr:sp>
      <xdr:nvSpPr>
        <xdr:cNvPr id="9" name="AutoShape 9"/>
        <xdr:cNvSpPr>
          <a:spLocks/>
        </xdr:cNvSpPr>
      </xdr:nvSpPr>
      <xdr:spPr>
        <a:xfrm>
          <a:off x="17011650" y="17611725"/>
          <a:ext cx="1247775" cy="1171575"/>
        </a:xfrm>
        <a:prstGeom prst="rightArrow">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明朝"/>
              <a:ea typeface="明朝"/>
              <a:cs typeface="明朝"/>
            </a:rPr>
            <a:t>上位入賞ﾗｲﾝ</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7</xdr:col>
      <xdr:colOff>1343025</xdr:colOff>
      <xdr:row>89</xdr:row>
      <xdr:rowOff>19050</xdr:rowOff>
    </xdr:to>
    <xdr:sp>
      <xdr:nvSpPr>
        <xdr:cNvPr id="1" name="TextBox 1"/>
        <xdr:cNvSpPr txBox="1">
          <a:spLocks noChangeArrowheads="1"/>
        </xdr:cNvSpPr>
      </xdr:nvSpPr>
      <xdr:spPr>
        <a:xfrm>
          <a:off x="95250" y="142875"/>
          <a:ext cx="7715250" cy="1558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２００１年 大会 に対する 私見 
【各ﾁｰﾑのﾚﾍﾞﾙUP】
去年･今年と各ﾁｰﾑに取材に回ったが、試験飛行で300m以上の実績に仕上げてきたﾁｰﾑが増えたこと(5→9ﾁｰﾑ)が印象的であった。300m以上ということは機体の強度確認はもちろんのこと、重心･尾翼のｾｯﾃｨﾝｸﾞ／ﾌﾟﾛﾍﾟﾗの推力といった基本的な要素が機能している証拠であり、試験飛行を行う場所の限界からくる実績であることから琵琶湖本番ではキロｵｰﾀﾞｰの記録が確実といった手応えを持って出場していることを感じた。
従って 近年の琵琶湖特有のきまぐれ風をくらって記録が途絶える大会動向からすると、どのﾁｰﾑが勝ってもおかしくない程 各ﾁｰﾑのﾚﾍﾞﾙｱｯﾌﾟが顕著である。
【ｺﾝｾﾌﾟﾄが大事】
放映中のｲﾝﾀﾋﾞｭｰにもあったが、各ﾁｰﾑには夫々のｺﾝｾﾌﾟﾄが重要視されて機体の形状･ｻｲｽﾞに現れてきている。
東工大はゆっくり飛んで必要馬力を減らすことがｺﾝｾﾌﾟﾄ、府立大は小型高速、都立科技大は小型軽量、他は3枚ﾍﾟﾗ／低翼ﾌﾟｯｼｬｰ／2重反転ﾍﾟﾗであったりと、目的は目標距離達成から書類審査ﾊﾟｽまでさまざまであるが 各ﾁｰﾑの実力をふまえたｺﾝｾﾌﾟﾄを決定しているのは興味深い。
日大は背風対策がﾒｲﾝであるならば、高速な設定速度だが必要馬力を下げる為翼面積は大き目といった位置付けの機体をｺﾝｾﾌﾟﾄ通りに飛ばせたのではないかと思う。
【常にｱｸﾞﾚｯｼﾌﾞに】
ｺﾝｾﾌﾟﾄが大事だとは述べたが去年を踏襲するというｺﾝｾﾌﾟﾄは最悪である。実際に東大は去年2位の機体をほとんど進化させずに持ってきて惨敗の結果となっている。常に1歩前を見据えたｺﾝｾﾌﾟﾄを練り上げることが大事である。
【ﾌﾗｲﾊﾞｲﾜｲﾔは有効？】
今年の優勝ﾁｰﾑ 東工大は既に2～3年前からﾌﾗｲﾊﾞｲﾜｲﾔを採用している。他ﾁｰﾑでは都立科技大／ﾁｰﾑハマハマ(滑空機)なども採用している。直接 取材して聞いたｺﾒﾝﾄからも 検討する価値はありそうである。
ﾒﾘｯﾄとしては、
①温度変化に強い。（ﾜｲﾔの伸びから解放される）
②ﾌﾘｸｼｮﾝが少ない。
③操縦桿の位置の自由度が高い
④胴体の剛性の影響が少ない（０ではない)
ﾃﾞﾒﾘｯﾄとしては、
①操縦反力が伝わらない。。。。これにつきるとのこと。
②ﾄﾗﾌﾞﾙ原因が外見からではわかりにくい
部品入手方法はﾛﾎﾞｯﾄｺﾝﾃｽﾄ（いわゆるﾛﾎﾞｺﾝ）の部品を扱っている店（秋葉原にもある）であれば比較的安価で入手可能であるようだ。
【きまぐれ風対策】
近年のTOPﾁｰﾑの課題はこれにつきると思う。小型高速ｖｓ大型低速の議論になるが、今年の大会を見る限り個人的見解としてはどちらも正解ではないように思う。
｢高々度を高速で。｣これが正解ではないか？。。。背風に対してのﾏｰｼﾞﾝは高さで確保するべきで いくら高速でも低い高度で飛行していては揚力を失った時点で着水してしまう。今年の日大の飛行ﾊﾟﾀｰﾝがかなり高々度を保っていて３旋回しても空中に留まっていられたことからも証明できる。但し、この飛行ﾊﾟﾀｰﾝは若干のﾊﾟﾜｰを喰うはずなのでﾊﾟｲﾛｯﾄの充分なﾄﾚｰﾆﾝｸﾞとそれを活かす機体設計があいまって実現するものと考える。
【ﾎﾞｰﾄ ｺｰﾙの重要性 ～ 信賀の活躍】
ﾌﾟﾗｯﾄﾎｰﾑからの飛出しが成功すればあとはﾊﾟｲﾛｯﾄ次第というのは否定しないが、唯一 対人のｲﾝﾀｰﾌｪｰｽであるﾎﾞｰﾄからのﾓﾆﾀｰがﾊﾟｲﾛｯﾄの操縦を助けているのは間違いない。高度／方角／傾き／風／ｶﾞﾝﾊﾞﾚの一言 など常にﾊﾟｲﾛｯﾄに伝えてやることを来年以降も重要視していきたい。
あとﾓﾆﾀﾘﾝｸﾞで追加する項目として経過時間(だいたい３０secごと)も加えるべきである。ﾊﾟｲﾛｯﾄはﾄﾚｰﾆﾝｸﾞﾒﾆｭｰから自分自身が一番ﾊﾟﾜｰを出し切るﾊﾟﾀｰﾝを持っているはずなのでこれを活かすﾎﾞｰﾄｺｰﾙを考えるべきである。
【ﾃﾚﾋﾞ放映の中の真実】
今大会のﾄﾗﾌﾞﾙである操縦不能の件であるが、ﾊﾟｲﾛｯﾄのﾚﾎﾟｰﾄにもあるとおり 発航後数分して破損に至ったようだ。
それは放映中にも聞き取れる。ﾊﾟｲﾛｯﾄ山田が｢操縦桿が外れました｣と叫ぶ数秒前に「バキッ｣という音がしっかり入っている。
試験飛行や発航前のﾁｪｯｸでは異常が発見されず、発航の瞬間のﾀﾞｲﾌﾞからの引起し時には問題なかったことからおそらく疲労破壊の状況であったと思われる。
【２００２年へ。。。。来年の夏へ。】
昨年の夏 格納庫が撤去され活動場所探しから始まった苦悩続きのﾁｰﾑ運営だったと思う。初めて格納庫以外の場所で製作された鳥ｺﾝ出場機であり、下総基地の使用不許可による新試験飛行場所での最終調整、例年以上に かなり｢初｣が付くことが多かったと思う。にもかかわらず機体をﾍﾞｽﾄな状態に仕上げられたことに自信を持って欲しい。
上記の項までに書いたが、今年の結果からは日大ﾁｰﾑの機体の空力的な設計の方向性は間違ってなかった様に思う。飛行ﾊﾟﾀｰﾝも後半まで充分な高度を保っていたため問題なかった。唯一の失敗は繰り返さないようにすれば良いわけで、新しいﾒﾝﾊﾞｰで新しいｺﾝｾﾌﾟﾄを構築していって欲しい。
提案といってはおこがましいが、本番用の機体とは別に 地上訓練用のｺｯｸﾋﾟｯﾄを作成してみてはどうかと考えている。
このｺｯｸﾋﾟｯﾄの活用法は、
①駆動系の機能検証
②ﾌﾟﾛﾍﾟﾗ性能の近似的な把握
③操縦装置の機能検証
④ﾌｪｱﾘﾝｸﾞの確認       
⑤ﾊﾟｲﾛｯﾄのﾄﾚｰﾆﾝｸﾞ   など
全てを最大効率でこなそうとすると新設計本番機に近いものを作成する必要があるが、たとえば昨年の機体を改造(補助輪とﾌﾞﾚｰｷ追加)して仕立てるといった手法でも充分だと思う。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1</xdr:row>
      <xdr:rowOff>47625</xdr:rowOff>
    </xdr:from>
    <xdr:ext cx="4714875" cy="276225"/>
    <xdr:sp>
      <xdr:nvSpPr>
        <xdr:cNvPr id="1" name="テキスト 1"/>
        <xdr:cNvSpPr txBox="1">
          <a:spLocks noChangeArrowheads="1"/>
        </xdr:cNvSpPr>
      </xdr:nvSpPr>
      <xdr:spPr>
        <a:xfrm>
          <a:off x="1190625" y="228600"/>
          <a:ext cx="4714875" cy="276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明朝"/>
              <a:ea typeface="明朝"/>
              <a:cs typeface="明朝"/>
            </a:rPr>
            <a:t>第20回 鳥人間ｺﾝﾃｽﾄ大会(1996年) 結果</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0.48725</cdr:x>
      <cdr:y>0.63975</cdr:y>
    </cdr:from>
    <cdr:to>
      <cdr:x>0.55875</cdr:x>
      <cdr:y>0.68375</cdr:y>
    </cdr:to>
    <cdr:sp>
      <cdr:nvSpPr>
        <cdr:cNvPr id="1" name="TextBox 2"/>
        <cdr:cNvSpPr txBox="1">
          <a:spLocks noChangeArrowheads="1"/>
        </cdr:cNvSpPr>
      </cdr:nvSpPr>
      <cdr:spPr>
        <a:xfrm>
          <a:off x="5057775" y="3448050"/>
          <a:ext cx="742950" cy="238125"/>
        </a:xfrm>
        <a:prstGeom prst="rect">
          <a:avLst/>
        </a:prstGeom>
        <a:solidFill>
          <a:srgbClr val="FFFFFF"/>
        </a:solidFill>
        <a:ln w="0" cmpd="sng">
          <a:noFill/>
        </a:ln>
      </cdr:spPr>
      <cdr:txBody>
        <a:bodyPr vertOverflow="clip" wrap="square" anchor="ctr">
          <a:spAutoFit/>
        </a:bodyPr>
        <a:p>
          <a:pPr algn="ctr">
            <a:defRPr/>
          </a:pPr>
          <a:r>
            <a:rPr lang="en-US" cap="none" sz="1100" b="0" i="0" u="none" baseline="0">
              <a:latin typeface="明朝"/>
              <a:ea typeface="明朝"/>
              <a:cs typeface="明朝"/>
            </a:rPr>
            <a:t>性能 良</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0.44575</cdr:x>
      <cdr:y>0.4185</cdr:y>
    </cdr:from>
    <cdr:to>
      <cdr:x>0.5285</cdr:x>
      <cdr:y>0.77375</cdr:y>
    </cdr:to>
    <cdr:sp>
      <cdr:nvSpPr>
        <cdr:cNvPr id="1" name="AutoShape 1"/>
        <cdr:cNvSpPr>
          <a:spLocks/>
        </cdr:cNvSpPr>
      </cdr:nvSpPr>
      <cdr:spPr>
        <a:xfrm rot="2580000">
          <a:off x="4781550" y="2247900"/>
          <a:ext cx="885825" cy="1905000"/>
        </a:xfrm>
        <a:prstGeom prst="upDownArrow">
          <a:avLst>
            <a:gd name="adj1" fmla="val -29819"/>
            <a:gd name="adj2" fmla="val -29356"/>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0.5365</cdr:x>
      <cdr:y>0.4185</cdr:y>
    </cdr:from>
    <cdr:to>
      <cdr:x>0.6155</cdr:x>
      <cdr:y>0.46275</cdr:y>
    </cdr:to>
    <cdr:sp>
      <cdr:nvSpPr>
        <cdr:cNvPr id="2" name="TextBox 2"/>
        <cdr:cNvSpPr txBox="1">
          <a:spLocks noChangeArrowheads="1"/>
        </cdr:cNvSpPr>
      </cdr:nvSpPr>
      <cdr:spPr>
        <a:xfrm>
          <a:off x="5762625" y="2247900"/>
          <a:ext cx="847725" cy="238125"/>
        </a:xfrm>
        <a:prstGeom prst="rect">
          <a:avLst/>
        </a:prstGeom>
        <a:noFill/>
        <a:ln w="1" cmpd="sng">
          <a:noFill/>
        </a:ln>
      </cdr:spPr>
      <cdr:txBody>
        <a:bodyPr vertOverflow="clip" wrap="square" anchor="ctr">
          <a:spAutoFit/>
        </a:bodyPr>
        <a:p>
          <a:pPr algn="ctr">
            <a:defRPr/>
          </a:pPr>
          <a:r>
            <a:rPr lang="en-US" cap="none" sz="1100" b="0" i="0" u="none" baseline="0">
              <a:latin typeface="明朝"/>
              <a:ea typeface="明朝"/>
              <a:cs typeface="明朝"/>
            </a:rPr>
            <a:t>高速ﾀｲﾌﾟ</a:t>
          </a:r>
        </a:p>
      </cdr:txBody>
    </cdr:sp>
  </cdr:relSizeAnchor>
  <cdr:relSizeAnchor xmlns:cdr="http://schemas.openxmlformats.org/drawingml/2006/chartDrawing">
    <cdr:from>
      <cdr:x>0.33575</cdr:x>
      <cdr:y>0.729</cdr:y>
    </cdr:from>
    <cdr:to>
      <cdr:x>0.41475</cdr:x>
      <cdr:y>0.77325</cdr:y>
    </cdr:to>
    <cdr:sp>
      <cdr:nvSpPr>
        <cdr:cNvPr id="3" name="TextBox 3"/>
        <cdr:cNvSpPr txBox="1">
          <a:spLocks noChangeArrowheads="1"/>
        </cdr:cNvSpPr>
      </cdr:nvSpPr>
      <cdr:spPr>
        <a:xfrm>
          <a:off x="3600450" y="3914775"/>
          <a:ext cx="847725" cy="238125"/>
        </a:xfrm>
        <a:prstGeom prst="rect">
          <a:avLst/>
        </a:prstGeom>
        <a:noFill/>
        <a:ln w="1" cmpd="sng">
          <a:noFill/>
        </a:ln>
      </cdr:spPr>
      <cdr:txBody>
        <a:bodyPr vertOverflow="clip" wrap="square" anchor="ctr">
          <a:spAutoFit/>
        </a:bodyPr>
        <a:p>
          <a:pPr algn="ctr">
            <a:defRPr/>
          </a:pPr>
          <a:r>
            <a:rPr lang="en-US" cap="none" sz="1100" b="0" i="0" u="none" baseline="0">
              <a:latin typeface="明朝"/>
              <a:ea typeface="明朝"/>
              <a:cs typeface="明朝"/>
            </a:rPr>
            <a:t>低速ﾀｲﾌﾟ</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104775</xdr:colOff>
      <xdr:row>0</xdr:row>
      <xdr:rowOff>66675</xdr:rowOff>
    </xdr:from>
    <xdr:ext cx="9267825" cy="438150"/>
    <xdr:sp>
      <xdr:nvSpPr>
        <xdr:cNvPr id="1" name="テキスト 1"/>
        <xdr:cNvSpPr txBox="1">
          <a:spLocks noChangeArrowheads="1"/>
        </xdr:cNvSpPr>
      </xdr:nvSpPr>
      <xdr:spPr>
        <a:xfrm>
          <a:off x="1457325" y="66675"/>
          <a:ext cx="9267825" cy="438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latin typeface="明朝"/>
              <a:ea typeface="明朝"/>
              <a:cs typeface="明朝"/>
            </a:rPr>
            <a:t>第２０回 鳥人間コンテスト大会(1996年)出場機 諸元表</a:t>
          </a:r>
        </a:p>
      </xdr:txBody>
    </xdr:sp>
    <xdr:clientData/>
  </xdr:oneCellAnchor>
  <xdr:twoCellAnchor>
    <xdr:from>
      <xdr:col>1</xdr:col>
      <xdr:colOff>57150</xdr:colOff>
      <xdr:row>16</xdr:row>
      <xdr:rowOff>66675</xdr:rowOff>
    </xdr:from>
    <xdr:to>
      <xdr:col>15</xdr:col>
      <xdr:colOff>485775</xdr:colOff>
      <xdr:row>46</xdr:row>
      <xdr:rowOff>38100</xdr:rowOff>
    </xdr:to>
    <xdr:graphicFrame>
      <xdr:nvGraphicFramePr>
        <xdr:cNvPr id="2" name="Chart 3"/>
        <xdr:cNvGraphicFramePr/>
      </xdr:nvGraphicFramePr>
      <xdr:xfrm>
        <a:off x="895350" y="4457700"/>
        <a:ext cx="10382250" cy="5400675"/>
      </xdr:xfrm>
      <a:graphic>
        <a:graphicData uri="http://schemas.openxmlformats.org/drawingml/2006/chart">
          <c:chart xmlns:c="http://schemas.openxmlformats.org/drawingml/2006/chart" r:id="rId1"/>
        </a:graphicData>
      </a:graphic>
    </xdr:graphicFrame>
    <xdr:clientData/>
  </xdr:twoCellAnchor>
  <xdr:twoCellAnchor>
    <xdr:from>
      <xdr:col>16</xdr:col>
      <xdr:colOff>304800</xdr:colOff>
      <xdr:row>16</xdr:row>
      <xdr:rowOff>104775</xdr:rowOff>
    </xdr:from>
    <xdr:to>
      <xdr:col>36</xdr:col>
      <xdr:colOff>152400</xdr:colOff>
      <xdr:row>46</xdr:row>
      <xdr:rowOff>47625</xdr:rowOff>
    </xdr:to>
    <xdr:graphicFrame>
      <xdr:nvGraphicFramePr>
        <xdr:cNvPr id="3" name="Chart 4"/>
        <xdr:cNvGraphicFramePr/>
      </xdr:nvGraphicFramePr>
      <xdr:xfrm>
        <a:off x="11734800" y="4495800"/>
        <a:ext cx="10744200" cy="5372100"/>
      </xdr:xfrm>
      <a:graphic>
        <a:graphicData uri="http://schemas.openxmlformats.org/drawingml/2006/chart">
          <c:chart xmlns:c="http://schemas.openxmlformats.org/drawingml/2006/chart" r:id="rId2"/>
        </a:graphicData>
      </a:graphic>
    </xdr:graphicFrame>
    <xdr:clientData/>
  </xdr:twoCellAnchor>
  <xdr:twoCellAnchor>
    <xdr:from>
      <xdr:col>6</xdr:col>
      <xdr:colOff>476250</xdr:colOff>
      <xdr:row>24</xdr:row>
      <xdr:rowOff>28575</xdr:rowOff>
    </xdr:from>
    <xdr:to>
      <xdr:col>9</xdr:col>
      <xdr:colOff>9525</xdr:colOff>
      <xdr:row>41</xdr:row>
      <xdr:rowOff>66675</xdr:rowOff>
    </xdr:to>
    <xdr:sp>
      <xdr:nvSpPr>
        <xdr:cNvPr id="4" name="AutoShape 5"/>
        <xdr:cNvSpPr>
          <a:spLocks/>
        </xdr:cNvSpPr>
      </xdr:nvSpPr>
      <xdr:spPr>
        <a:xfrm rot="2580000">
          <a:off x="5048250" y="5867400"/>
          <a:ext cx="1447800" cy="3114675"/>
        </a:xfrm>
        <a:prstGeom prst="leftRightArrowCallout">
          <a:avLst>
            <a:gd name="adj1" fmla="val -2273"/>
            <a:gd name="adj2" fmla="val -14935"/>
            <a:gd name="adj3" fmla="val -19564"/>
            <a:gd name="adj4" fmla="val -757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0</xdr:row>
      <xdr:rowOff>66675</xdr:rowOff>
    </xdr:from>
    <xdr:ext cx="8658225" cy="419100"/>
    <xdr:sp>
      <xdr:nvSpPr>
        <xdr:cNvPr id="1" name="テキスト 1"/>
        <xdr:cNvSpPr txBox="1">
          <a:spLocks noChangeArrowheads="1"/>
        </xdr:cNvSpPr>
      </xdr:nvSpPr>
      <xdr:spPr>
        <a:xfrm>
          <a:off x="619125" y="66675"/>
          <a:ext cx="8658225" cy="419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t>第２４回 鳥人間コンテスト大会(2000年)出場機 諸元表</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cdr:y>
    </cdr:from>
    <cdr:to>
      <cdr:x>0.15075</cdr:x>
      <cdr:y>0.045</cdr:y>
    </cdr:to>
    <cdr:sp>
      <cdr:nvSpPr>
        <cdr:cNvPr id="1" name="TextBox 1"/>
        <cdr:cNvSpPr txBox="1">
          <a:spLocks noChangeArrowheads="1"/>
        </cdr:cNvSpPr>
      </cdr:nvSpPr>
      <cdr:spPr>
        <a:xfrm>
          <a:off x="266700" y="0"/>
          <a:ext cx="1228725" cy="209550"/>
        </a:xfrm>
        <a:prstGeom prst="rect">
          <a:avLst/>
        </a:prstGeom>
        <a:noFill/>
        <a:ln w="1" cmpd="sng">
          <a:noFill/>
        </a:ln>
      </cdr:spPr>
      <cdr:txBody>
        <a:bodyPr vertOverflow="clip" wrap="square" anchor="ctr">
          <a:spAutoFit/>
        </a:bodyPr>
        <a:p>
          <a:pPr algn="ctr">
            <a:defRPr/>
          </a:pPr>
          <a:r>
            <a:rPr lang="en-US" cap="none" sz="1200" b="0" i="0" u="none" baseline="0"/>
            <a:t>機体重量; ； ｋｇ</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0.0875</cdr:y>
    </cdr:from>
    <cdr:to>
      <cdr:x>0.0755</cdr:x>
      <cdr:y>0.1595</cdr:y>
    </cdr:to>
    <cdr:sp>
      <cdr:nvSpPr>
        <cdr:cNvPr id="1" name="TextBox 1"/>
        <cdr:cNvSpPr txBox="1">
          <a:spLocks noChangeArrowheads="1"/>
        </cdr:cNvSpPr>
      </cdr:nvSpPr>
      <cdr:spPr>
        <a:xfrm>
          <a:off x="95250" y="438150"/>
          <a:ext cx="647700" cy="361950"/>
        </a:xfrm>
        <a:prstGeom prst="rect">
          <a:avLst/>
        </a:prstGeom>
        <a:noFill/>
        <a:ln w="1" cmpd="sng">
          <a:noFill/>
        </a:ln>
      </cdr:spPr>
      <cdr:txBody>
        <a:bodyPr vertOverflow="clip" wrap="square" anchor="ctr"/>
        <a:p>
          <a:pPr algn="ctr">
            <a:defRPr/>
          </a:pPr>
          <a:r>
            <a:rPr lang="en-US" cap="none" sz="1150" b="0" i="0" u="none" baseline="0"/>
            <a:t>m/sec</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0.113</cdr:y>
    </cdr:from>
    <cdr:to>
      <cdr:x>0.0775</cdr:x>
      <cdr:y>0.1845</cdr:y>
    </cdr:to>
    <cdr:sp>
      <cdr:nvSpPr>
        <cdr:cNvPr id="1" name="TextBox 1"/>
        <cdr:cNvSpPr txBox="1">
          <a:spLocks noChangeArrowheads="1"/>
        </cdr:cNvSpPr>
      </cdr:nvSpPr>
      <cdr:spPr>
        <a:xfrm>
          <a:off x="142875" y="571500"/>
          <a:ext cx="619125" cy="361950"/>
        </a:xfrm>
        <a:prstGeom prst="rect">
          <a:avLst/>
        </a:prstGeom>
        <a:noFill/>
        <a:ln w="1" cmpd="sng">
          <a:noFill/>
        </a:ln>
      </cdr:spPr>
      <cdr:txBody>
        <a:bodyPr vertOverflow="clip" wrap="square" anchor="ctr">
          <a:spAutoFit/>
        </a:bodyPr>
        <a:p>
          <a:pPr algn="ctr">
            <a:defRPr/>
          </a:pPr>
          <a:r>
            <a:rPr lang="en-US" cap="none" sz="925" b="0" i="0" u="none" baseline="0"/>
            <a:t>（ｗ）</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6"/>
  <sheetViews>
    <sheetView workbookViewId="0" topLeftCell="A1">
      <selection activeCell="F23" sqref="F23"/>
    </sheetView>
  </sheetViews>
  <sheetFormatPr defaultColWidth="8.796875" defaultRowHeight="14.25"/>
  <cols>
    <col min="1" max="1" width="8.69921875" style="45" customWidth="1"/>
    <col min="2" max="2" width="13.69921875" style="45" customWidth="1"/>
    <col min="3" max="3" width="12.69921875" style="45" customWidth="1"/>
    <col min="4" max="4" width="6.69921875" style="45" customWidth="1"/>
    <col min="5" max="5" width="8.69921875" style="45" customWidth="1"/>
    <col min="6" max="6" width="13.69921875" style="45" customWidth="1"/>
    <col min="7" max="7" width="12.69921875" style="45" customWidth="1"/>
    <col min="8" max="8" width="6.69921875" style="45" customWidth="1"/>
    <col min="9" max="16384" width="9" style="45" customWidth="1"/>
  </cols>
  <sheetData>
    <row r="1" spans="1:8" ht="33.75" customHeight="1" thickBot="1">
      <c r="A1" s="40" t="s">
        <v>0</v>
      </c>
      <c r="B1" s="41"/>
      <c r="C1" s="42" t="s">
        <v>1</v>
      </c>
      <c r="D1" s="42"/>
      <c r="E1" s="41"/>
      <c r="F1" s="42" t="s">
        <v>2</v>
      </c>
      <c r="G1" s="43"/>
      <c r="H1" s="44"/>
    </row>
    <row r="4" ht="12.75" thickBot="1"/>
    <row r="5" spans="1:8" ht="13.5" customHeight="1">
      <c r="A5" s="46" t="s">
        <v>3</v>
      </c>
      <c r="B5" s="47" t="s">
        <v>4</v>
      </c>
      <c r="C5" s="47"/>
      <c r="D5" s="48" t="s">
        <v>5</v>
      </c>
      <c r="E5" s="49" t="s">
        <v>6</v>
      </c>
      <c r="F5" s="47" t="s">
        <v>7</v>
      </c>
      <c r="G5" s="47"/>
      <c r="H5" s="48" t="s">
        <v>8</v>
      </c>
    </row>
    <row r="6" spans="1:8" ht="13.5" customHeight="1">
      <c r="A6" s="50"/>
      <c r="B6" s="51" t="s">
        <v>9</v>
      </c>
      <c r="C6" s="51"/>
      <c r="D6" s="52" t="s">
        <v>5</v>
      </c>
      <c r="E6" s="53"/>
      <c r="F6" s="51" t="s">
        <v>4</v>
      </c>
      <c r="G6" s="51"/>
      <c r="H6" s="52" t="s">
        <v>5</v>
      </c>
    </row>
    <row r="7" spans="1:8" ht="13.5" customHeight="1">
      <c r="A7" s="50"/>
      <c r="B7" s="51" t="s">
        <v>10</v>
      </c>
      <c r="C7" s="51"/>
      <c r="D7" s="52" t="s">
        <v>5</v>
      </c>
      <c r="E7" s="53"/>
      <c r="F7" s="51" t="s">
        <v>11</v>
      </c>
      <c r="G7" s="51"/>
      <c r="H7" s="52"/>
    </row>
    <row r="8" spans="1:8" ht="13.5" customHeight="1">
      <c r="A8" s="50"/>
      <c r="B8" s="51" t="s">
        <v>12</v>
      </c>
      <c r="C8" s="51"/>
      <c r="D8" s="52" t="s">
        <v>13</v>
      </c>
      <c r="E8" s="53"/>
      <c r="F8" s="51" t="s">
        <v>14</v>
      </c>
      <c r="G8" s="51"/>
      <c r="H8" s="52"/>
    </row>
    <row r="9" spans="1:8" ht="13.5" customHeight="1">
      <c r="A9" s="50"/>
      <c r="B9" s="51" t="s">
        <v>15</v>
      </c>
      <c r="C9" s="51"/>
      <c r="D9" s="52" t="s">
        <v>13</v>
      </c>
      <c r="E9" s="53"/>
      <c r="F9" s="51"/>
      <c r="G9" s="51"/>
      <c r="H9" s="52"/>
    </row>
    <row r="10" spans="1:8" ht="13.5" customHeight="1">
      <c r="A10" s="50"/>
      <c r="B10" s="51" t="s">
        <v>16</v>
      </c>
      <c r="C10" s="51"/>
      <c r="D10" s="52" t="s">
        <v>142</v>
      </c>
      <c r="E10" s="54"/>
      <c r="F10" s="54"/>
      <c r="G10" s="54"/>
      <c r="H10" s="55"/>
    </row>
    <row r="11" spans="1:8" ht="13.5" customHeight="1">
      <c r="A11" s="56"/>
      <c r="B11" s="54" t="s">
        <v>17</v>
      </c>
      <c r="C11" s="54"/>
      <c r="D11" s="55" t="s">
        <v>18</v>
      </c>
      <c r="E11" s="53" t="s">
        <v>19</v>
      </c>
      <c r="F11" s="51" t="s">
        <v>7</v>
      </c>
      <c r="G11" s="51"/>
      <c r="H11" s="52" t="s">
        <v>8</v>
      </c>
    </row>
    <row r="12" spans="1:8" ht="13.5" customHeight="1">
      <c r="A12" s="50" t="s">
        <v>20</v>
      </c>
      <c r="B12" s="51" t="s">
        <v>7</v>
      </c>
      <c r="C12" s="51"/>
      <c r="D12" s="52" t="s">
        <v>8</v>
      </c>
      <c r="E12" s="53"/>
      <c r="F12" s="51" t="s">
        <v>4</v>
      </c>
      <c r="G12" s="51"/>
      <c r="H12" s="52" t="s">
        <v>5</v>
      </c>
    </row>
    <row r="13" spans="1:8" ht="13.5" customHeight="1">
      <c r="A13" s="50"/>
      <c r="B13" s="51" t="s">
        <v>21</v>
      </c>
      <c r="C13" s="51"/>
      <c r="D13" s="52"/>
      <c r="E13" s="53"/>
      <c r="F13" s="51" t="s">
        <v>11</v>
      </c>
      <c r="G13" s="51"/>
      <c r="H13" s="52"/>
    </row>
    <row r="14" spans="1:8" ht="13.5" customHeight="1">
      <c r="A14" s="50"/>
      <c r="B14" s="51" t="s">
        <v>11</v>
      </c>
      <c r="C14" s="51"/>
      <c r="D14" s="52"/>
      <c r="E14" s="54"/>
      <c r="F14" s="54" t="s">
        <v>14</v>
      </c>
      <c r="G14" s="54"/>
      <c r="H14" s="55"/>
    </row>
    <row r="15" spans="1:8" ht="13.5" customHeight="1">
      <c r="A15" s="56"/>
      <c r="B15" s="54" t="s">
        <v>22</v>
      </c>
      <c r="C15" s="54"/>
      <c r="D15" s="55" t="s">
        <v>23</v>
      </c>
      <c r="E15" s="53" t="s">
        <v>24</v>
      </c>
      <c r="F15" s="57" t="s">
        <v>143</v>
      </c>
      <c r="G15" s="57"/>
      <c r="H15" s="52"/>
    </row>
    <row r="16" spans="1:8" ht="13.5" customHeight="1">
      <c r="A16" s="50" t="s">
        <v>25</v>
      </c>
      <c r="B16" s="51" t="s">
        <v>26</v>
      </c>
      <c r="C16" s="51"/>
      <c r="D16" s="52" t="s">
        <v>5</v>
      </c>
      <c r="E16" s="53"/>
      <c r="F16" s="51" t="s">
        <v>27</v>
      </c>
      <c r="G16" s="57" t="s">
        <v>140</v>
      </c>
      <c r="H16" s="52"/>
    </row>
    <row r="17" spans="1:8" ht="13.5" customHeight="1">
      <c r="A17" s="50"/>
      <c r="B17" s="58" t="s">
        <v>28</v>
      </c>
      <c r="C17" s="51"/>
      <c r="D17" s="52" t="s">
        <v>29</v>
      </c>
      <c r="E17" s="50"/>
      <c r="F17" s="51" t="s">
        <v>30</v>
      </c>
      <c r="G17" s="51"/>
      <c r="H17" s="52" t="s">
        <v>29</v>
      </c>
    </row>
    <row r="18" spans="1:8" ht="13.5" customHeight="1">
      <c r="A18" s="56"/>
      <c r="B18" s="59" t="s">
        <v>138</v>
      </c>
      <c r="C18" s="60" t="s">
        <v>144</v>
      </c>
      <c r="D18" s="61" t="s">
        <v>145</v>
      </c>
      <c r="E18" s="56"/>
      <c r="F18" s="62"/>
      <c r="G18" s="62"/>
      <c r="H18" s="61"/>
    </row>
    <row r="19" spans="1:8" ht="13.5" customHeight="1">
      <c r="A19" s="50" t="s">
        <v>31</v>
      </c>
      <c r="B19" s="63" t="s">
        <v>147</v>
      </c>
      <c r="C19" s="63"/>
      <c r="D19" s="64"/>
      <c r="E19" s="53" t="s">
        <v>32</v>
      </c>
      <c r="F19" s="63" t="s">
        <v>33</v>
      </c>
      <c r="G19" s="63"/>
      <c r="H19" s="64"/>
    </row>
    <row r="20" spans="1:8" ht="13.5" customHeight="1">
      <c r="A20" s="50"/>
      <c r="B20" s="63" t="s">
        <v>150</v>
      </c>
      <c r="C20" s="63"/>
      <c r="D20" s="64"/>
      <c r="E20" s="53"/>
      <c r="F20" s="63" t="s">
        <v>141</v>
      </c>
      <c r="G20" s="63"/>
      <c r="H20" s="64"/>
    </row>
    <row r="21" spans="1:8" ht="12">
      <c r="A21" s="65" t="s">
        <v>139</v>
      </c>
      <c r="B21" s="66"/>
      <c r="C21" s="66"/>
      <c r="D21" s="67"/>
      <c r="E21" s="65" t="s">
        <v>34</v>
      </c>
      <c r="F21" s="66"/>
      <c r="G21" s="66"/>
      <c r="H21" s="67"/>
    </row>
    <row r="22" spans="1:8" ht="12">
      <c r="A22" s="68" t="s">
        <v>148</v>
      </c>
      <c r="B22" s="63"/>
      <c r="C22" s="63"/>
      <c r="D22" s="64"/>
      <c r="E22" s="68"/>
      <c r="F22" s="63"/>
      <c r="G22" s="63"/>
      <c r="H22" s="64"/>
    </row>
    <row r="23" spans="1:8" ht="12">
      <c r="A23" s="68" t="s">
        <v>149</v>
      </c>
      <c r="B23" s="63"/>
      <c r="C23" s="63"/>
      <c r="D23" s="64"/>
      <c r="E23" s="68"/>
      <c r="F23" s="63"/>
      <c r="G23" s="63"/>
      <c r="H23" s="64"/>
    </row>
    <row r="24" spans="1:8" ht="12.75" thickBot="1">
      <c r="A24" s="69"/>
      <c r="B24" s="70"/>
      <c r="C24" s="70"/>
      <c r="D24" s="71"/>
      <c r="E24" s="69"/>
      <c r="F24" s="70"/>
      <c r="G24" s="70"/>
      <c r="H24" s="71"/>
    </row>
    <row r="25" ht="12.75" thickBot="1"/>
    <row r="26" spans="1:8" ht="26.25" customHeight="1" thickBot="1">
      <c r="A26" s="72" t="s">
        <v>35</v>
      </c>
      <c r="B26" s="40" t="s">
        <v>36</v>
      </c>
      <c r="C26" s="41"/>
      <c r="D26" s="42" t="s">
        <v>37</v>
      </c>
      <c r="E26" s="43"/>
      <c r="F26" s="44"/>
      <c r="G26" s="42" t="s">
        <v>146</v>
      </c>
      <c r="H26" s="44"/>
    </row>
  </sheetData>
  <printOptions/>
  <pageMargins left="0.61" right="0.56" top="0.64" bottom="0.38" header="0.5" footer="0.34"/>
  <pageSetup orientation="landscape" paperSize="9" scale="15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printOptions/>
  <pageMargins left="0.75" right="0.75" top="1" bottom="1" header="0.5" footer="0.5"/>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B4:G29"/>
  <sheetViews>
    <sheetView workbookViewId="0" topLeftCell="A1">
      <selection activeCell="H19" sqref="H19"/>
    </sheetView>
  </sheetViews>
  <sheetFormatPr defaultColWidth="8.796875" defaultRowHeight="14.25"/>
  <cols>
    <col min="2" max="2" width="6.69921875" style="0" customWidth="1"/>
    <col min="3" max="3" width="7.8984375" style="0" customWidth="1"/>
    <col min="4" max="4" width="16.3984375" style="0" customWidth="1"/>
    <col min="6" max="6" width="8.8984375" style="0" customWidth="1"/>
  </cols>
  <sheetData>
    <row r="4" spans="2:7" ht="13.5">
      <c r="B4" s="1" t="s">
        <v>38</v>
      </c>
      <c r="C4" s="2" t="s">
        <v>0</v>
      </c>
      <c r="D4" s="2" t="s">
        <v>2</v>
      </c>
      <c r="E4" s="3" t="s">
        <v>36</v>
      </c>
      <c r="F4" s="3" t="s">
        <v>37</v>
      </c>
      <c r="G4" s="4" t="s">
        <v>39</v>
      </c>
    </row>
    <row r="5" spans="2:7" ht="13.5">
      <c r="B5" s="14">
        <v>1</v>
      </c>
      <c r="C5" s="9" t="s">
        <v>40</v>
      </c>
      <c r="D5" s="10" t="s">
        <v>41</v>
      </c>
      <c r="E5" s="11">
        <v>587</v>
      </c>
      <c r="F5" s="10">
        <v>60</v>
      </c>
      <c r="G5" s="22">
        <f>E5/F5</f>
        <v>9.783333333333333</v>
      </c>
    </row>
    <row r="6" spans="2:7" ht="13.5">
      <c r="B6" s="14">
        <v>2</v>
      </c>
      <c r="C6" s="9" t="s">
        <v>42</v>
      </c>
      <c r="D6" s="10" t="s">
        <v>43</v>
      </c>
      <c r="E6" s="11">
        <v>131</v>
      </c>
      <c r="F6" s="10">
        <v>20</v>
      </c>
      <c r="G6" s="22">
        <f aca="true" t="shared" si="0" ref="G6:G21">E6/F6</f>
        <v>6.55</v>
      </c>
    </row>
    <row r="7" spans="2:7" ht="13.5">
      <c r="B7" s="14">
        <v>3</v>
      </c>
      <c r="C7" s="9" t="s">
        <v>44</v>
      </c>
      <c r="D7" s="10" t="s">
        <v>45</v>
      </c>
      <c r="E7" s="11">
        <v>521</v>
      </c>
      <c r="F7" s="10">
        <v>68</v>
      </c>
      <c r="G7" s="22">
        <f t="shared" si="0"/>
        <v>7.661764705882353</v>
      </c>
    </row>
    <row r="8" spans="2:7" ht="13.5">
      <c r="B8" s="14">
        <v>4</v>
      </c>
      <c r="C8" s="9" t="s">
        <v>46</v>
      </c>
      <c r="D8" s="10" t="s">
        <v>47</v>
      </c>
      <c r="E8" s="11">
        <v>0</v>
      </c>
      <c r="F8" s="10">
        <v>1</v>
      </c>
      <c r="G8" s="22">
        <f t="shared" si="0"/>
        <v>0</v>
      </c>
    </row>
    <row r="9" spans="2:7" ht="13.5">
      <c r="B9" s="14">
        <v>5</v>
      </c>
      <c r="C9" s="9" t="s">
        <v>48</v>
      </c>
      <c r="D9" s="10" t="s">
        <v>49</v>
      </c>
      <c r="E9" s="11">
        <v>1066</v>
      </c>
      <c r="F9" s="10">
        <v>150</v>
      </c>
      <c r="G9" s="22">
        <f t="shared" si="0"/>
        <v>7.1066666666666665</v>
      </c>
    </row>
    <row r="10" spans="2:7" ht="13.5">
      <c r="B10" s="14">
        <v>6</v>
      </c>
      <c r="C10" s="9" t="s">
        <v>50</v>
      </c>
      <c r="D10" s="10" t="s">
        <v>51</v>
      </c>
      <c r="E10" s="11">
        <v>52</v>
      </c>
      <c r="F10" s="10">
        <v>8</v>
      </c>
      <c r="G10" s="22">
        <f t="shared" si="0"/>
        <v>6.5</v>
      </c>
    </row>
    <row r="11" spans="2:7" ht="13.5">
      <c r="B11" s="14">
        <v>7</v>
      </c>
      <c r="C11" s="9" t="s">
        <v>52</v>
      </c>
      <c r="D11" s="10" t="s">
        <v>53</v>
      </c>
      <c r="E11" s="11">
        <v>450</v>
      </c>
      <c r="F11" s="10">
        <v>100</v>
      </c>
      <c r="G11" s="22">
        <f t="shared" si="0"/>
        <v>4.5</v>
      </c>
    </row>
    <row r="12" spans="2:7" ht="13.5">
      <c r="B12" s="14">
        <v>8</v>
      </c>
      <c r="C12" s="9" t="s">
        <v>54</v>
      </c>
      <c r="D12" s="10" t="s">
        <v>55</v>
      </c>
      <c r="E12" s="11">
        <v>1015.92</v>
      </c>
      <c r="F12" s="10">
        <v>155</v>
      </c>
      <c r="G12" s="22">
        <f t="shared" si="0"/>
        <v>6.554322580645161</v>
      </c>
    </row>
    <row r="13" spans="2:7" ht="14.25" thickBot="1">
      <c r="B13" s="14">
        <v>9</v>
      </c>
      <c r="C13" s="9" t="s">
        <v>56</v>
      </c>
      <c r="D13" s="10" t="s">
        <v>57</v>
      </c>
      <c r="E13" s="11">
        <v>240.04</v>
      </c>
      <c r="F13" s="10">
        <v>100</v>
      </c>
      <c r="G13" s="22">
        <f t="shared" si="0"/>
        <v>2.4004</v>
      </c>
    </row>
    <row r="14" spans="2:7" ht="14.25" thickBot="1">
      <c r="B14" s="14">
        <v>10</v>
      </c>
      <c r="C14" s="9" t="s">
        <v>58</v>
      </c>
      <c r="D14" s="36" t="s">
        <v>59</v>
      </c>
      <c r="E14" s="37">
        <v>5209.22</v>
      </c>
      <c r="F14" s="10">
        <v>960</v>
      </c>
      <c r="G14" s="22">
        <f t="shared" si="0"/>
        <v>5.426270833333334</v>
      </c>
    </row>
    <row r="15" spans="2:7" ht="13.5">
      <c r="B15" s="14">
        <v>11</v>
      </c>
      <c r="C15" s="9" t="s">
        <v>60</v>
      </c>
      <c r="D15" s="10" t="s">
        <v>61</v>
      </c>
      <c r="E15" s="11">
        <v>422</v>
      </c>
      <c r="F15" s="10">
        <v>60</v>
      </c>
      <c r="G15" s="22">
        <f t="shared" si="0"/>
        <v>7.033333333333333</v>
      </c>
    </row>
    <row r="16" spans="2:7" ht="14.25" thickBot="1">
      <c r="B16" s="14">
        <v>12</v>
      </c>
      <c r="C16" s="9" t="s">
        <v>62</v>
      </c>
      <c r="D16" s="10" t="s">
        <v>63</v>
      </c>
      <c r="E16" s="11">
        <v>0</v>
      </c>
      <c r="F16" s="10">
        <v>1</v>
      </c>
      <c r="G16" s="22">
        <f t="shared" si="0"/>
        <v>0</v>
      </c>
    </row>
    <row r="17" spans="2:7" ht="14.25" thickBot="1">
      <c r="B17" s="14">
        <v>13</v>
      </c>
      <c r="C17" s="9" t="s">
        <v>64</v>
      </c>
      <c r="D17" s="36" t="s">
        <v>65</v>
      </c>
      <c r="E17" s="37">
        <v>9761.56</v>
      </c>
      <c r="F17" s="10">
        <v>1740</v>
      </c>
      <c r="G17" s="22">
        <f t="shared" si="0"/>
        <v>5.610091954022988</v>
      </c>
    </row>
    <row r="18" spans="2:7" ht="13.5">
      <c r="B18" s="14">
        <v>14</v>
      </c>
      <c r="C18" s="9" t="s">
        <v>66</v>
      </c>
      <c r="D18" s="10" t="s">
        <v>67</v>
      </c>
      <c r="E18" s="11">
        <v>0</v>
      </c>
      <c r="F18" s="10">
        <v>1</v>
      </c>
      <c r="G18" s="22">
        <f t="shared" si="0"/>
        <v>0</v>
      </c>
    </row>
    <row r="19" spans="2:7" ht="13.5">
      <c r="B19" s="14">
        <v>15</v>
      </c>
      <c r="C19" s="9" t="s">
        <v>68</v>
      </c>
      <c r="D19" s="10" t="s">
        <v>69</v>
      </c>
      <c r="E19" s="11">
        <v>49.38</v>
      </c>
      <c r="F19" s="10">
        <v>8</v>
      </c>
      <c r="G19" s="22">
        <f t="shared" si="0"/>
        <v>6.1725</v>
      </c>
    </row>
    <row r="20" spans="2:7" ht="13.5">
      <c r="B20" s="14">
        <v>16</v>
      </c>
      <c r="C20" s="9" t="s">
        <v>70</v>
      </c>
      <c r="D20" s="10" t="s">
        <v>71</v>
      </c>
      <c r="E20" s="11">
        <v>0</v>
      </c>
      <c r="F20" s="10">
        <v>1</v>
      </c>
      <c r="G20" s="22">
        <f t="shared" si="0"/>
        <v>0</v>
      </c>
    </row>
    <row r="21" spans="2:7" ht="14.25" thickBot="1">
      <c r="B21" s="14">
        <v>17</v>
      </c>
      <c r="C21" s="9" t="s">
        <v>72</v>
      </c>
      <c r="D21" s="10" t="s">
        <v>73</v>
      </c>
      <c r="E21" s="11">
        <v>0</v>
      </c>
      <c r="F21" s="10">
        <v>1</v>
      </c>
      <c r="G21" s="22">
        <f t="shared" si="0"/>
        <v>0</v>
      </c>
    </row>
    <row r="22" spans="2:7" ht="14.25" thickBot="1">
      <c r="B22" s="14">
        <v>18</v>
      </c>
      <c r="C22" s="9" t="s">
        <v>74</v>
      </c>
      <c r="D22" s="36" t="s">
        <v>75</v>
      </c>
      <c r="E22" s="37">
        <v>7973</v>
      </c>
      <c r="F22" s="10">
        <v>1740</v>
      </c>
      <c r="G22" s="22">
        <f>E22/F22</f>
        <v>4.582183908045977</v>
      </c>
    </row>
    <row r="23" spans="2:7" ht="14.25" thickBot="1">
      <c r="B23" s="14">
        <v>19</v>
      </c>
      <c r="C23" s="9" t="s">
        <v>76</v>
      </c>
      <c r="D23" s="36" t="s">
        <v>77</v>
      </c>
      <c r="E23" s="37">
        <v>4869.07</v>
      </c>
      <c r="F23" s="10">
        <v>960</v>
      </c>
      <c r="G23" s="22">
        <f>E23/F23</f>
        <v>5.071947916666667</v>
      </c>
    </row>
    <row r="24" spans="2:7" ht="13.5">
      <c r="B24" s="15">
        <v>20</v>
      </c>
      <c r="C24" s="5" t="s">
        <v>78</v>
      </c>
      <c r="D24" s="6" t="s">
        <v>79</v>
      </c>
      <c r="E24" s="7">
        <v>62</v>
      </c>
      <c r="F24" s="6">
        <v>10</v>
      </c>
      <c r="G24" s="30">
        <f>E24/F24</f>
        <v>6.2</v>
      </c>
    </row>
    <row r="25" spans="5:6" ht="13.5">
      <c r="E25" s="13" t="s">
        <v>80</v>
      </c>
      <c r="F25" s="13" t="s">
        <v>81</v>
      </c>
    </row>
    <row r="26" ht="13.5">
      <c r="B26" t="s">
        <v>82</v>
      </c>
    </row>
    <row r="27" ht="13.5">
      <c r="B27" t="s">
        <v>83</v>
      </c>
    </row>
    <row r="28" ht="13.5">
      <c r="B28" t="s">
        <v>84</v>
      </c>
    </row>
    <row r="29" ht="13.5">
      <c r="B29" t="s">
        <v>85</v>
      </c>
    </row>
  </sheetData>
  <printOptions/>
  <pageMargins left="0.95" right="0.75" top="1" bottom="1" header="0.5" footer="0.5"/>
  <pageSetup orientation="portrait" paperSize="9" scale="145" r:id="rId2"/>
  <drawing r:id="rId1"/>
</worksheet>
</file>

<file path=xl/worksheets/sheet3.xml><?xml version="1.0" encoding="utf-8"?>
<worksheet xmlns="http://schemas.openxmlformats.org/spreadsheetml/2006/main" xmlns:r="http://schemas.openxmlformats.org/officeDocument/2006/relationships">
  <dimension ref="B4:AM46"/>
  <sheetViews>
    <sheetView zoomScale="75" zoomScaleNormal="75" workbookViewId="0" topLeftCell="A2">
      <selection activeCell="Q52" sqref="Q52"/>
    </sheetView>
  </sheetViews>
  <sheetFormatPr defaultColWidth="8.796875" defaultRowHeight="14.25"/>
  <cols>
    <col min="2" max="2" width="5.3984375" style="0" customWidth="1"/>
    <col min="3" max="3" width="13.69921875" style="0" customWidth="1"/>
    <col min="4" max="14" width="6.69921875" style="0" customWidth="1"/>
    <col min="15" max="15" width="11.69921875" style="0" customWidth="1"/>
    <col min="16" max="21" width="6.69921875" style="0" customWidth="1"/>
    <col min="22" max="22" width="8.8984375" style="0" customWidth="1"/>
    <col min="23" max="25" width="6.69921875" style="0" customWidth="1"/>
    <col min="26" max="26" width="8.8984375" style="0" customWidth="1"/>
    <col min="27" max="28" width="6.69921875" style="0" customWidth="1"/>
    <col min="29" max="37" width="3.69921875" style="0" customWidth="1"/>
  </cols>
  <sheetData>
    <row r="4" spans="2:37" ht="13.5">
      <c r="B4" s="24"/>
      <c r="C4" s="4"/>
      <c r="D4" s="25" t="s">
        <v>86</v>
      </c>
      <c r="E4" s="26"/>
      <c r="F4" s="26"/>
      <c r="G4" s="25" t="s">
        <v>87</v>
      </c>
      <c r="H4" s="25"/>
      <c r="I4" s="25"/>
      <c r="J4" s="25"/>
      <c r="K4" s="25"/>
      <c r="L4" s="26"/>
      <c r="M4" s="25" t="s">
        <v>20</v>
      </c>
      <c r="N4" s="25"/>
      <c r="O4" s="25"/>
      <c r="P4" s="25"/>
      <c r="Q4" s="26"/>
      <c r="R4" s="25" t="s">
        <v>88</v>
      </c>
      <c r="S4" s="26"/>
      <c r="T4" s="25" t="s">
        <v>6</v>
      </c>
      <c r="U4" s="25"/>
      <c r="V4" s="25"/>
      <c r="W4" s="26"/>
      <c r="X4" s="25" t="s">
        <v>19</v>
      </c>
      <c r="Y4" s="25"/>
      <c r="Z4" s="25"/>
      <c r="AA4" s="26"/>
      <c r="AB4" s="4"/>
      <c r="AC4" s="25" t="s">
        <v>89</v>
      </c>
      <c r="AD4" s="25"/>
      <c r="AE4" s="25"/>
      <c r="AF4" s="25"/>
      <c r="AG4" s="25"/>
      <c r="AH4" s="26"/>
      <c r="AI4" s="25" t="s">
        <v>90</v>
      </c>
      <c r="AJ4" s="25"/>
      <c r="AK4" s="26"/>
    </row>
    <row r="5" spans="2:39" ht="91.5" customHeight="1">
      <c r="B5" s="27" t="s">
        <v>0</v>
      </c>
      <c r="C5" s="19" t="s">
        <v>2</v>
      </c>
      <c r="D5" s="16" t="s">
        <v>91</v>
      </c>
      <c r="E5" s="16" t="s">
        <v>92</v>
      </c>
      <c r="F5" s="20" t="s">
        <v>93</v>
      </c>
      <c r="G5" s="16" t="s">
        <v>94</v>
      </c>
      <c r="H5" s="16" t="s">
        <v>95</v>
      </c>
      <c r="I5" s="16" t="s">
        <v>96</v>
      </c>
      <c r="J5" s="16" t="s">
        <v>97</v>
      </c>
      <c r="K5" s="33" t="s">
        <v>98</v>
      </c>
      <c r="L5" s="20" t="s">
        <v>99</v>
      </c>
      <c r="M5" s="16" t="s">
        <v>100</v>
      </c>
      <c r="N5" s="16" t="s">
        <v>21</v>
      </c>
      <c r="O5" s="17" t="s">
        <v>11</v>
      </c>
      <c r="P5" s="16" t="s">
        <v>101</v>
      </c>
      <c r="Q5" s="20" t="s">
        <v>102</v>
      </c>
      <c r="R5" s="16" t="s">
        <v>103</v>
      </c>
      <c r="S5" s="32" t="s">
        <v>104</v>
      </c>
      <c r="T5" s="16" t="s">
        <v>105</v>
      </c>
      <c r="U5" s="16" t="s">
        <v>106</v>
      </c>
      <c r="V5" s="16" t="s">
        <v>107</v>
      </c>
      <c r="W5" s="20" t="s">
        <v>108</v>
      </c>
      <c r="X5" s="16" t="s">
        <v>109</v>
      </c>
      <c r="Y5" s="16" t="s">
        <v>110</v>
      </c>
      <c r="Z5" s="16" t="s">
        <v>111</v>
      </c>
      <c r="AA5" s="20" t="s">
        <v>112</v>
      </c>
      <c r="AB5" s="32" t="s">
        <v>113</v>
      </c>
      <c r="AC5" s="16" t="s">
        <v>114</v>
      </c>
      <c r="AD5" s="16" t="s">
        <v>115</v>
      </c>
      <c r="AE5" s="16" t="s">
        <v>28</v>
      </c>
      <c r="AF5" s="16" t="s">
        <v>116</v>
      </c>
      <c r="AG5" s="16" t="s">
        <v>117</v>
      </c>
      <c r="AH5" s="20" t="s">
        <v>118</v>
      </c>
      <c r="AI5" s="16" t="s">
        <v>119</v>
      </c>
      <c r="AJ5" s="16" t="s">
        <v>120</v>
      </c>
      <c r="AK5" s="20" t="s">
        <v>121</v>
      </c>
      <c r="AM5" t="s">
        <v>137</v>
      </c>
    </row>
    <row r="6" spans="2:39" ht="19.5" customHeight="1">
      <c r="B6" s="14" t="s">
        <v>44</v>
      </c>
      <c r="C6" s="12" t="s">
        <v>122</v>
      </c>
      <c r="D6" s="10">
        <v>521</v>
      </c>
      <c r="E6" s="10">
        <v>68</v>
      </c>
      <c r="F6" s="22">
        <f>D6/E6</f>
        <v>7.661764705882353</v>
      </c>
      <c r="G6" s="11">
        <v>25.5</v>
      </c>
      <c r="H6" s="11">
        <v>7</v>
      </c>
      <c r="I6" s="18">
        <v>47</v>
      </c>
      <c r="J6" s="18">
        <v>102</v>
      </c>
      <c r="K6" s="11">
        <v>7.85</v>
      </c>
      <c r="L6" s="12">
        <v>293</v>
      </c>
      <c r="M6" s="11">
        <v>29.35</v>
      </c>
      <c r="N6" s="18">
        <f aca="true" t="shared" si="0" ref="N6:N13">G6*G6/M6</f>
        <v>22.15502555366269</v>
      </c>
      <c r="O6" s="10" t="s">
        <v>123</v>
      </c>
      <c r="P6" s="11">
        <f>J6/M6</f>
        <v>3.475298126064736</v>
      </c>
      <c r="Q6" s="21">
        <v>30</v>
      </c>
      <c r="R6" s="10">
        <v>3.4</v>
      </c>
      <c r="S6" s="12">
        <v>110</v>
      </c>
      <c r="T6" s="11">
        <v>3</v>
      </c>
      <c r="U6" s="18">
        <v>3.2</v>
      </c>
      <c r="V6" s="10" t="s">
        <v>124</v>
      </c>
      <c r="W6" s="22">
        <v>0.3</v>
      </c>
      <c r="X6" s="11">
        <v>1.7</v>
      </c>
      <c r="Y6" s="11"/>
      <c r="Z6" s="10" t="s">
        <v>125</v>
      </c>
      <c r="AA6" s="23">
        <v>0.014</v>
      </c>
      <c r="AB6" s="12">
        <v>80</v>
      </c>
      <c r="AC6" s="10"/>
      <c r="AD6" s="9" t="s">
        <v>126</v>
      </c>
      <c r="AE6" s="9" t="s">
        <v>126</v>
      </c>
      <c r="AF6" s="10"/>
      <c r="AG6" s="10"/>
      <c r="AH6" s="12"/>
      <c r="AI6" s="9" t="s">
        <v>126</v>
      </c>
      <c r="AJ6" s="9" t="s">
        <v>126</v>
      </c>
      <c r="AK6" s="12"/>
      <c r="AM6" s="39">
        <f>F6/K6</f>
        <v>0.9760209816410641</v>
      </c>
    </row>
    <row r="7" spans="2:39" ht="19.5" customHeight="1">
      <c r="B7" s="14" t="s">
        <v>42</v>
      </c>
      <c r="C7" s="12" t="s">
        <v>127</v>
      </c>
      <c r="D7" s="10">
        <v>131</v>
      </c>
      <c r="E7" s="10">
        <v>20</v>
      </c>
      <c r="F7" s="22">
        <f aca="true" t="shared" si="1" ref="F7:F13">D7/E7</f>
        <v>6.55</v>
      </c>
      <c r="G7" s="11">
        <v>26</v>
      </c>
      <c r="H7" s="11">
        <v>8.05</v>
      </c>
      <c r="I7" s="18">
        <v>42.7</v>
      </c>
      <c r="J7" s="18">
        <v>102.7</v>
      </c>
      <c r="K7" s="11">
        <v>7.71</v>
      </c>
      <c r="L7" s="12">
        <v>309</v>
      </c>
      <c r="M7" s="11">
        <v>26.2</v>
      </c>
      <c r="N7" s="18">
        <f t="shared" si="0"/>
        <v>25.801526717557252</v>
      </c>
      <c r="O7" s="10" t="s">
        <v>128</v>
      </c>
      <c r="P7" s="11">
        <f aca="true" t="shared" si="2" ref="P7:P13">J7/M7</f>
        <v>3.919847328244275</v>
      </c>
      <c r="Q7" s="21">
        <v>37.1</v>
      </c>
      <c r="R7" s="10">
        <v>3.3</v>
      </c>
      <c r="S7" s="12">
        <v>138</v>
      </c>
      <c r="T7" s="11">
        <v>1.94</v>
      </c>
      <c r="U7" s="18">
        <v>3.2</v>
      </c>
      <c r="V7" s="10" t="s">
        <v>124</v>
      </c>
      <c r="W7" s="22">
        <v>0.31</v>
      </c>
      <c r="X7" s="11">
        <v>1.78</v>
      </c>
      <c r="Y7" s="11">
        <v>1.92</v>
      </c>
      <c r="Z7" s="10" t="s">
        <v>124</v>
      </c>
      <c r="AA7" s="23">
        <v>0.014</v>
      </c>
      <c r="AB7" s="12"/>
      <c r="AC7" s="10"/>
      <c r="AD7" s="9" t="s">
        <v>126</v>
      </c>
      <c r="AE7" s="10"/>
      <c r="AF7" s="10"/>
      <c r="AG7" s="10"/>
      <c r="AH7" s="12"/>
      <c r="AI7" s="9" t="s">
        <v>126</v>
      </c>
      <c r="AJ7" s="9" t="s">
        <v>126</v>
      </c>
      <c r="AK7" s="12"/>
      <c r="AM7" s="39">
        <f aca="true" t="shared" si="3" ref="AM7:AM13">F7/K7</f>
        <v>0.8495460440985733</v>
      </c>
    </row>
    <row r="8" spans="2:39" ht="19.5" customHeight="1">
      <c r="B8" s="14" t="s">
        <v>64</v>
      </c>
      <c r="C8" s="12" t="s">
        <v>129</v>
      </c>
      <c r="D8" s="10">
        <v>9761</v>
      </c>
      <c r="E8" s="10">
        <v>1740</v>
      </c>
      <c r="F8" s="22">
        <f t="shared" si="1"/>
        <v>5.6097701149425285</v>
      </c>
      <c r="G8" s="11">
        <v>29</v>
      </c>
      <c r="H8" s="11">
        <v>7.5</v>
      </c>
      <c r="I8" s="18">
        <v>36</v>
      </c>
      <c r="J8" s="18">
        <v>90</v>
      </c>
      <c r="K8" s="11">
        <v>7.7</v>
      </c>
      <c r="L8" s="12">
        <v>280</v>
      </c>
      <c r="M8" s="11">
        <v>24.6</v>
      </c>
      <c r="N8" s="18">
        <f t="shared" si="0"/>
        <v>34.1869918699187</v>
      </c>
      <c r="O8" s="10" t="s">
        <v>130</v>
      </c>
      <c r="P8" s="11">
        <f t="shared" si="2"/>
        <v>3.6585365853658534</v>
      </c>
      <c r="Q8" s="21">
        <v>34</v>
      </c>
      <c r="R8" s="10">
        <v>3.2</v>
      </c>
      <c r="S8" s="12">
        <v>130</v>
      </c>
      <c r="T8" s="11"/>
      <c r="U8" s="18"/>
      <c r="V8" s="10"/>
      <c r="W8" s="22"/>
      <c r="X8" s="11"/>
      <c r="Y8" s="11"/>
      <c r="Z8" s="10"/>
      <c r="AA8" s="23"/>
      <c r="AB8" s="12"/>
      <c r="AC8" s="10"/>
      <c r="AD8" s="9" t="s">
        <v>126</v>
      </c>
      <c r="AE8" s="9" t="s">
        <v>126</v>
      </c>
      <c r="AF8" s="10"/>
      <c r="AG8" s="9" t="s">
        <v>126</v>
      </c>
      <c r="AH8" s="12"/>
      <c r="AI8" s="9" t="s">
        <v>126</v>
      </c>
      <c r="AJ8" s="9" t="s">
        <v>126</v>
      </c>
      <c r="AK8" s="12"/>
      <c r="AM8" s="39">
        <f t="shared" si="3"/>
        <v>0.7285415733691595</v>
      </c>
    </row>
    <row r="9" spans="2:39" ht="19.5" customHeight="1">
      <c r="B9" s="14" t="s">
        <v>56</v>
      </c>
      <c r="C9" s="12" t="s">
        <v>131</v>
      </c>
      <c r="D9" s="10">
        <v>240</v>
      </c>
      <c r="E9" s="10">
        <v>100</v>
      </c>
      <c r="F9" s="22">
        <f t="shared" si="1"/>
        <v>2.4</v>
      </c>
      <c r="G9" s="11">
        <v>25</v>
      </c>
      <c r="H9" s="11">
        <v>7.43</v>
      </c>
      <c r="I9" s="18">
        <v>49</v>
      </c>
      <c r="J9" s="18">
        <v>100</v>
      </c>
      <c r="K9" s="11">
        <v>7.28</v>
      </c>
      <c r="L9" s="12">
        <v>282</v>
      </c>
      <c r="M9" s="11">
        <v>28.6</v>
      </c>
      <c r="N9" s="18">
        <f t="shared" si="0"/>
        <v>21.853146853146853</v>
      </c>
      <c r="O9" s="10" t="s">
        <v>128</v>
      </c>
      <c r="P9" s="11">
        <f t="shared" si="2"/>
        <v>3.4965034965034962</v>
      </c>
      <c r="Q9" s="21">
        <v>37</v>
      </c>
      <c r="R9" s="10">
        <v>3.2</v>
      </c>
      <c r="S9" s="12">
        <v>120</v>
      </c>
      <c r="T9" s="11">
        <v>2.27</v>
      </c>
      <c r="U9" s="18">
        <v>3</v>
      </c>
      <c r="V9" s="10" t="s">
        <v>125</v>
      </c>
      <c r="W9" s="22">
        <v>0.3</v>
      </c>
      <c r="X9" s="11">
        <v>1.52</v>
      </c>
      <c r="Y9" s="11">
        <v>2</v>
      </c>
      <c r="Z9" s="10" t="s">
        <v>125</v>
      </c>
      <c r="AA9" s="23">
        <v>0.0113</v>
      </c>
      <c r="AB9" s="12">
        <v>80</v>
      </c>
      <c r="AC9" s="10"/>
      <c r="AD9" s="10"/>
      <c r="AE9" s="9" t="s">
        <v>126</v>
      </c>
      <c r="AF9" s="10"/>
      <c r="AG9" s="10"/>
      <c r="AH9" s="12"/>
      <c r="AI9" s="9" t="s">
        <v>126</v>
      </c>
      <c r="AJ9" s="9" t="s">
        <v>126</v>
      </c>
      <c r="AK9" s="12"/>
      <c r="AM9" s="39">
        <f t="shared" si="3"/>
        <v>0.32967032967032966</v>
      </c>
    </row>
    <row r="10" spans="2:39" ht="19.5" customHeight="1">
      <c r="B10" s="14" t="s">
        <v>78</v>
      </c>
      <c r="C10" s="12" t="s">
        <v>132</v>
      </c>
      <c r="D10" s="10">
        <v>62</v>
      </c>
      <c r="E10" s="10">
        <v>10</v>
      </c>
      <c r="F10" s="22">
        <f t="shared" si="1"/>
        <v>6.2</v>
      </c>
      <c r="G10" s="11">
        <v>25.85</v>
      </c>
      <c r="H10" s="11"/>
      <c r="I10" s="18">
        <v>48</v>
      </c>
      <c r="J10" s="18">
        <v>102</v>
      </c>
      <c r="K10" s="11">
        <v>7.7</v>
      </c>
      <c r="L10" s="12">
        <v>320</v>
      </c>
      <c r="M10" s="11">
        <v>25.27</v>
      </c>
      <c r="N10" s="18">
        <f t="shared" si="0"/>
        <v>26.44331222793827</v>
      </c>
      <c r="O10" s="10" t="s">
        <v>128</v>
      </c>
      <c r="P10" s="11">
        <f t="shared" si="2"/>
        <v>4.036406806489909</v>
      </c>
      <c r="Q10" s="21"/>
      <c r="R10" s="10">
        <v>3.2</v>
      </c>
      <c r="S10" s="12"/>
      <c r="T10" s="11">
        <v>2.4</v>
      </c>
      <c r="U10" s="18">
        <v>4</v>
      </c>
      <c r="V10" s="10" t="s">
        <v>124</v>
      </c>
      <c r="W10" s="22"/>
      <c r="X10" s="11">
        <v>1.95</v>
      </c>
      <c r="Y10" s="11">
        <v>2</v>
      </c>
      <c r="Z10" s="10" t="s">
        <v>124</v>
      </c>
      <c r="AA10" s="23"/>
      <c r="AB10" s="12"/>
      <c r="AC10" s="10"/>
      <c r="AD10" s="9" t="s">
        <v>126</v>
      </c>
      <c r="AE10" s="9" t="s">
        <v>126</v>
      </c>
      <c r="AF10" s="9" t="s">
        <v>126</v>
      </c>
      <c r="AG10" s="10"/>
      <c r="AH10" s="12"/>
      <c r="AI10" s="9" t="s">
        <v>126</v>
      </c>
      <c r="AJ10" s="9" t="s">
        <v>126</v>
      </c>
      <c r="AK10" s="12"/>
      <c r="AM10" s="39">
        <f t="shared" si="3"/>
        <v>0.8051948051948052</v>
      </c>
    </row>
    <row r="11" spans="2:39" ht="19.5" customHeight="1">
      <c r="B11" s="14" t="s">
        <v>54</v>
      </c>
      <c r="C11" s="12" t="s">
        <v>55</v>
      </c>
      <c r="D11" s="10">
        <v>1015</v>
      </c>
      <c r="E11" s="10">
        <v>155</v>
      </c>
      <c r="F11" s="22">
        <f t="shared" si="1"/>
        <v>6.548387096774194</v>
      </c>
      <c r="G11" s="11">
        <v>24.2</v>
      </c>
      <c r="H11" s="11">
        <v>8.7</v>
      </c>
      <c r="I11" s="18">
        <v>38</v>
      </c>
      <c r="J11" s="18">
        <v>97</v>
      </c>
      <c r="K11" s="11">
        <v>7.3</v>
      </c>
      <c r="L11" s="12">
        <v>270</v>
      </c>
      <c r="M11" s="11">
        <v>24.7</v>
      </c>
      <c r="N11" s="18">
        <f t="shared" si="0"/>
        <v>23.71012145748988</v>
      </c>
      <c r="O11" s="10" t="s">
        <v>128</v>
      </c>
      <c r="P11" s="11">
        <f t="shared" si="2"/>
        <v>3.9271255060728745</v>
      </c>
      <c r="Q11" s="21">
        <v>33</v>
      </c>
      <c r="R11" s="10">
        <v>3.2</v>
      </c>
      <c r="S11" s="12">
        <v>135</v>
      </c>
      <c r="T11" s="11">
        <v>2.22</v>
      </c>
      <c r="U11" s="18">
        <v>3.5</v>
      </c>
      <c r="V11" s="10" t="s">
        <v>133</v>
      </c>
      <c r="W11" s="22">
        <v>0.43</v>
      </c>
      <c r="X11" s="11">
        <v>1.58</v>
      </c>
      <c r="Y11" s="11">
        <v>2.01</v>
      </c>
      <c r="Z11" s="10" t="s">
        <v>124</v>
      </c>
      <c r="AA11" s="23">
        <v>0.015</v>
      </c>
      <c r="AB11" s="12"/>
      <c r="AC11" s="10"/>
      <c r="AD11" s="9" t="s">
        <v>126</v>
      </c>
      <c r="AE11" s="9" t="s">
        <v>126</v>
      </c>
      <c r="AF11" s="9" t="s">
        <v>134</v>
      </c>
      <c r="AG11" s="10"/>
      <c r="AH11" s="35" t="s">
        <v>126</v>
      </c>
      <c r="AI11" s="9" t="s">
        <v>126</v>
      </c>
      <c r="AJ11" s="9" t="s">
        <v>126</v>
      </c>
      <c r="AK11" s="12"/>
      <c r="AM11" s="39">
        <f t="shared" si="3"/>
        <v>0.897039328325232</v>
      </c>
    </row>
    <row r="12" spans="2:39" ht="19.5" customHeight="1">
      <c r="B12" s="14" t="s">
        <v>74</v>
      </c>
      <c r="C12" s="12" t="s">
        <v>75</v>
      </c>
      <c r="D12" s="10">
        <v>7973</v>
      </c>
      <c r="E12" s="10">
        <v>1740</v>
      </c>
      <c r="F12" s="22">
        <f t="shared" si="1"/>
        <v>4.582183908045977</v>
      </c>
      <c r="G12" s="11">
        <v>30</v>
      </c>
      <c r="H12" s="11"/>
      <c r="I12" s="18">
        <v>34</v>
      </c>
      <c r="J12" s="18"/>
      <c r="K12" s="11">
        <v>8</v>
      </c>
      <c r="L12" s="12"/>
      <c r="M12" s="11"/>
      <c r="N12" s="18" t="e">
        <f t="shared" si="0"/>
        <v>#DIV/0!</v>
      </c>
      <c r="O12" s="10" t="s">
        <v>128</v>
      </c>
      <c r="P12" s="11" t="e">
        <f t="shared" si="2"/>
        <v>#DIV/0!</v>
      </c>
      <c r="Q12" s="21"/>
      <c r="R12" s="10"/>
      <c r="S12" s="12"/>
      <c r="T12" s="11"/>
      <c r="U12" s="18"/>
      <c r="V12" s="10"/>
      <c r="W12" s="22"/>
      <c r="X12" s="11"/>
      <c r="Y12" s="11"/>
      <c r="Z12" s="10"/>
      <c r="AA12" s="23"/>
      <c r="AB12" s="12"/>
      <c r="AC12" s="9" t="s">
        <v>126</v>
      </c>
      <c r="AD12" s="9" t="s">
        <v>126</v>
      </c>
      <c r="AE12" s="9" t="s">
        <v>126</v>
      </c>
      <c r="AF12" s="9" t="s">
        <v>134</v>
      </c>
      <c r="AG12" s="10"/>
      <c r="AH12" s="12"/>
      <c r="AI12" s="9" t="s">
        <v>126</v>
      </c>
      <c r="AJ12" s="9" t="s">
        <v>126</v>
      </c>
      <c r="AK12" s="12" t="s">
        <v>126</v>
      </c>
      <c r="AM12" s="39">
        <f t="shared" si="3"/>
        <v>0.5727729885057471</v>
      </c>
    </row>
    <row r="13" spans="2:39" ht="19.5" customHeight="1">
      <c r="B13" s="15" t="s">
        <v>58</v>
      </c>
      <c r="C13" s="8" t="s">
        <v>135</v>
      </c>
      <c r="D13" s="6">
        <v>5209</v>
      </c>
      <c r="E13" s="6">
        <v>960</v>
      </c>
      <c r="F13" s="30">
        <f t="shared" si="1"/>
        <v>5.426041666666666</v>
      </c>
      <c r="G13" s="7">
        <v>28.4</v>
      </c>
      <c r="H13" s="7">
        <v>7.2</v>
      </c>
      <c r="I13" s="28">
        <v>32.5</v>
      </c>
      <c r="J13" s="28">
        <v>93</v>
      </c>
      <c r="K13" s="7">
        <v>7.6</v>
      </c>
      <c r="L13" s="8">
        <v>240</v>
      </c>
      <c r="M13" s="7">
        <v>27.1</v>
      </c>
      <c r="N13" s="28">
        <f t="shared" si="0"/>
        <v>29.762361623616233</v>
      </c>
      <c r="O13" s="6" t="s">
        <v>130</v>
      </c>
      <c r="P13" s="7">
        <f t="shared" si="2"/>
        <v>3.431734317343173</v>
      </c>
      <c r="Q13" s="29">
        <v>34</v>
      </c>
      <c r="R13" s="6">
        <v>2.7</v>
      </c>
      <c r="S13" s="8">
        <v>190</v>
      </c>
      <c r="T13" s="7">
        <v>1.7</v>
      </c>
      <c r="U13" s="28">
        <v>3</v>
      </c>
      <c r="V13" s="6" t="s">
        <v>124</v>
      </c>
      <c r="W13" s="30">
        <v>0.316</v>
      </c>
      <c r="X13" s="7">
        <v>1.4</v>
      </c>
      <c r="Y13" s="7">
        <v>1.8</v>
      </c>
      <c r="Z13" s="6" t="s">
        <v>124</v>
      </c>
      <c r="AA13" s="31">
        <v>0.0117</v>
      </c>
      <c r="AB13" s="8">
        <v>95</v>
      </c>
      <c r="AC13" s="5" t="s">
        <v>126</v>
      </c>
      <c r="AD13" s="5" t="s">
        <v>126</v>
      </c>
      <c r="AE13" s="5" t="s">
        <v>126</v>
      </c>
      <c r="AF13" s="5" t="s">
        <v>134</v>
      </c>
      <c r="AG13" s="5" t="s">
        <v>126</v>
      </c>
      <c r="AH13" s="34" t="s">
        <v>126</v>
      </c>
      <c r="AI13" s="5" t="s">
        <v>126</v>
      </c>
      <c r="AJ13" s="5" t="s">
        <v>126</v>
      </c>
      <c r="AK13" s="8" t="s">
        <v>126</v>
      </c>
      <c r="AM13" s="39">
        <f t="shared" si="3"/>
        <v>0.713952850877193</v>
      </c>
    </row>
    <row r="15" ht="13.5">
      <c r="B15" t="s">
        <v>136</v>
      </c>
    </row>
    <row r="18" spans="4:11" ht="14.25">
      <c r="D18">
        <v>25.5</v>
      </c>
      <c r="E18">
        <v>26</v>
      </c>
      <c r="F18">
        <v>29</v>
      </c>
      <c r="G18">
        <v>25</v>
      </c>
      <c r="H18">
        <v>25.85</v>
      </c>
      <c r="I18">
        <v>24.2</v>
      </c>
      <c r="J18">
        <v>30</v>
      </c>
      <c r="K18">
        <v>28.4</v>
      </c>
    </row>
    <row r="19" spans="3:22" ht="14.25">
      <c r="C19" t="s">
        <v>122</v>
      </c>
      <c r="D19">
        <v>47</v>
      </c>
      <c r="U19" s="38"/>
      <c r="V19" s="38"/>
    </row>
    <row r="20" spans="3:22" ht="14.25">
      <c r="C20" t="s">
        <v>127</v>
      </c>
      <c r="E20">
        <v>42.7</v>
      </c>
      <c r="U20" s="38"/>
      <c r="V20" s="38"/>
    </row>
    <row r="21" spans="3:22" ht="14.25">
      <c r="C21" t="s">
        <v>129</v>
      </c>
      <c r="F21">
        <v>36</v>
      </c>
      <c r="U21" s="38"/>
      <c r="V21" s="38"/>
    </row>
    <row r="22" spans="3:22" ht="14.25">
      <c r="C22" t="s">
        <v>131</v>
      </c>
      <c r="G22">
        <v>49</v>
      </c>
      <c r="U22" s="38"/>
      <c r="V22" s="38"/>
    </row>
    <row r="23" spans="3:22" ht="14.25">
      <c r="C23" t="s">
        <v>132</v>
      </c>
      <c r="H23">
        <v>48</v>
      </c>
      <c r="U23" s="38"/>
      <c r="V23" s="38"/>
    </row>
    <row r="24" spans="3:22" ht="14.25">
      <c r="C24" t="s">
        <v>55</v>
      </c>
      <c r="I24">
        <v>38</v>
      </c>
      <c r="U24" s="38"/>
      <c r="V24" s="38"/>
    </row>
    <row r="25" spans="3:22" ht="14.25">
      <c r="C25" t="s">
        <v>75</v>
      </c>
      <c r="J25">
        <v>34</v>
      </c>
      <c r="U25" s="38"/>
      <c r="V25" s="38"/>
    </row>
    <row r="26" spans="3:22" ht="14.25">
      <c r="C26" t="s">
        <v>135</v>
      </c>
      <c r="K26">
        <v>32.5</v>
      </c>
      <c r="U26" s="38"/>
      <c r="V26" s="38"/>
    </row>
    <row r="27" spans="21:22" ht="14.25">
      <c r="U27" s="38"/>
      <c r="V27" s="38"/>
    </row>
    <row r="28" spans="21:22" ht="14.25">
      <c r="U28" s="38"/>
      <c r="V28" s="38"/>
    </row>
    <row r="29" spans="21:22" ht="14.25">
      <c r="U29" s="38"/>
      <c r="V29" s="38"/>
    </row>
    <row r="30" spans="21:22" ht="14.25">
      <c r="U30" s="38"/>
      <c r="V30" s="38"/>
    </row>
    <row r="31" spans="21:22" ht="14.25">
      <c r="U31" s="38"/>
      <c r="V31" s="38"/>
    </row>
    <row r="39" spans="4:10" ht="14.25">
      <c r="D39">
        <v>22.2</v>
      </c>
      <c r="E39">
        <v>25.8</v>
      </c>
      <c r="F39">
        <v>34.2</v>
      </c>
      <c r="G39">
        <v>21.9</v>
      </c>
      <c r="H39">
        <v>26.4</v>
      </c>
      <c r="I39">
        <v>23.7</v>
      </c>
      <c r="J39">
        <v>29.8</v>
      </c>
    </row>
    <row r="40" spans="3:4" ht="14.25">
      <c r="C40" s="12" t="s">
        <v>122</v>
      </c>
      <c r="D40">
        <v>3.48</v>
      </c>
    </row>
    <row r="41" spans="3:5" ht="14.25">
      <c r="C41" s="12" t="s">
        <v>127</v>
      </c>
      <c r="E41">
        <v>3.92</v>
      </c>
    </row>
    <row r="42" spans="3:6" ht="14.25">
      <c r="C42" s="12" t="s">
        <v>129</v>
      </c>
      <c r="F42">
        <v>3.66</v>
      </c>
    </row>
    <row r="43" spans="3:7" ht="14.25">
      <c r="C43" s="12" t="s">
        <v>131</v>
      </c>
      <c r="G43">
        <v>3.5</v>
      </c>
    </row>
    <row r="44" spans="3:8" ht="14.25">
      <c r="C44" s="12" t="s">
        <v>132</v>
      </c>
      <c r="H44">
        <v>4.04</v>
      </c>
    </row>
    <row r="45" spans="3:9" ht="14.25">
      <c r="C45" s="12" t="s">
        <v>55</v>
      </c>
      <c r="I45">
        <v>3.93</v>
      </c>
    </row>
    <row r="46" spans="3:10" ht="14.25">
      <c r="C46" s="8" t="s">
        <v>135</v>
      </c>
      <c r="J46">
        <v>3.43</v>
      </c>
    </row>
  </sheetData>
  <printOptions/>
  <pageMargins left="0.75" right="0.62" top="1.13" bottom="1" header="0.5" footer="0.5"/>
  <pageSetup orientation="landscape" paperSize="8" scale="85" r:id="rId2"/>
  <headerFooter alignWithMargins="0">
    <oddHeader>&amp;C鳥人間.XLS</oddHeader>
    <oddFooter>&amp;C&amp;P ﾍﾟｰｼﾞ</oddFooter>
  </headerFooter>
  <drawing r:id="rId1"/>
</worksheet>
</file>

<file path=xl/worksheets/sheet4.xml><?xml version="1.0" encoding="utf-8"?>
<worksheet xmlns="http://schemas.openxmlformats.org/spreadsheetml/2006/main" xmlns:r="http://schemas.openxmlformats.org/officeDocument/2006/relationships">
  <dimension ref="A1:AS46"/>
  <sheetViews>
    <sheetView zoomScale="75" zoomScaleNormal="75" workbookViewId="0" topLeftCell="A1">
      <selection activeCell="F27" sqref="F27"/>
    </sheetView>
  </sheetViews>
  <sheetFormatPr defaultColWidth="8.796875" defaultRowHeight="14.25"/>
  <cols>
    <col min="1" max="1" width="5.3984375" style="73" customWidth="1"/>
    <col min="2" max="2" width="16.69921875" style="73" customWidth="1"/>
    <col min="3" max="3" width="8.69921875" style="73" customWidth="1"/>
    <col min="4" max="4" width="6.09765625" style="73" customWidth="1"/>
    <col min="5" max="5" width="8.59765625" style="73" customWidth="1"/>
    <col min="6" max="6" width="5.8984375" style="73" customWidth="1"/>
    <col min="7" max="7" width="6.69921875" style="73" customWidth="1"/>
    <col min="8" max="16" width="5.69921875" style="73" customWidth="1"/>
    <col min="17" max="17" width="10.8984375" style="73" customWidth="1"/>
    <col min="18" max="23" width="5.59765625" style="73" customWidth="1"/>
    <col min="24" max="24" width="10.19921875" style="73" customWidth="1"/>
    <col min="25" max="27" width="5.59765625" style="73" customWidth="1"/>
    <col min="28" max="28" width="10.5" style="73" customWidth="1"/>
    <col min="29" max="29" width="6.69921875" style="73" customWidth="1"/>
    <col min="30" max="30" width="5" style="73" customWidth="1"/>
    <col min="31" max="31" width="5.59765625" style="73" customWidth="1"/>
    <col min="32" max="32" width="2.3984375" style="73" customWidth="1"/>
    <col min="33" max="33" width="3.5" style="73" customWidth="1"/>
    <col min="34" max="43" width="3.69921875" style="73" customWidth="1"/>
    <col min="44" max="44" width="4" style="73" customWidth="1"/>
    <col min="45" max="45" width="6.59765625" style="73" customWidth="1"/>
    <col min="46" max="16384" width="9" style="73" customWidth="1"/>
  </cols>
  <sheetData>
    <row r="1" ht="13.5">
      <c r="R1" s="74"/>
    </row>
    <row r="2" ht="13.5"/>
    <row r="3" ht="13.5">
      <c r="P3" s="73" t="s">
        <v>152</v>
      </c>
    </row>
    <row r="4" spans="1:45" ht="13.5">
      <c r="A4" s="75"/>
      <c r="B4" s="76"/>
      <c r="C4" s="77" t="s">
        <v>86</v>
      </c>
      <c r="D4" s="78"/>
      <c r="E4" s="78"/>
      <c r="F4" s="78"/>
      <c r="G4" s="78"/>
      <c r="H4" s="77" t="s">
        <v>87</v>
      </c>
      <c r="I4" s="77"/>
      <c r="J4" s="77"/>
      <c r="K4" s="77"/>
      <c r="L4" s="77"/>
      <c r="M4" s="78"/>
      <c r="N4" s="77" t="s">
        <v>153</v>
      </c>
      <c r="O4" s="77" t="s">
        <v>20</v>
      </c>
      <c r="P4" s="77"/>
      <c r="Q4" s="77"/>
      <c r="R4" s="77"/>
      <c r="S4" s="78"/>
      <c r="T4" s="77" t="s">
        <v>88</v>
      </c>
      <c r="U4" s="78"/>
      <c r="V4" s="77" t="s">
        <v>6</v>
      </c>
      <c r="W4" s="77"/>
      <c r="X4" s="77"/>
      <c r="Y4" s="78"/>
      <c r="Z4" s="77" t="s">
        <v>19</v>
      </c>
      <c r="AA4" s="77"/>
      <c r="AB4" s="77"/>
      <c r="AC4" s="78"/>
      <c r="AD4" s="75"/>
      <c r="AE4" s="79" t="s">
        <v>154</v>
      </c>
      <c r="AF4" s="79"/>
      <c r="AG4" s="79"/>
      <c r="AH4" s="76"/>
      <c r="AI4" s="77" t="s">
        <v>89</v>
      </c>
      <c r="AJ4" s="77"/>
      <c r="AK4" s="77"/>
      <c r="AL4" s="77"/>
      <c r="AM4" s="77"/>
      <c r="AN4" s="78"/>
      <c r="AO4" s="77" t="s">
        <v>90</v>
      </c>
      <c r="AP4" s="77"/>
      <c r="AQ4" s="77"/>
      <c r="AR4" s="78"/>
      <c r="AS4" s="80"/>
    </row>
    <row r="5" spans="1:45" ht="119.25" customHeight="1">
      <c r="A5" s="81" t="s">
        <v>0</v>
      </c>
      <c r="B5" s="76" t="s">
        <v>2</v>
      </c>
      <c r="C5" s="82" t="s">
        <v>91</v>
      </c>
      <c r="D5" s="83" t="s">
        <v>92</v>
      </c>
      <c r="E5" s="82" t="s">
        <v>155</v>
      </c>
      <c r="F5" s="82" t="s">
        <v>156</v>
      </c>
      <c r="G5" s="84" t="s">
        <v>157</v>
      </c>
      <c r="H5" s="82" t="s">
        <v>94</v>
      </c>
      <c r="I5" s="82" t="s">
        <v>95</v>
      </c>
      <c r="J5" s="82" t="s">
        <v>96</v>
      </c>
      <c r="K5" s="82" t="s">
        <v>97</v>
      </c>
      <c r="L5" s="85" t="s">
        <v>98</v>
      </c>
      <c r="M5" s="86" t="s">
        <v>99</v>
      </c>
      <c r="N5" s="82" t="s">
        <v>94</v>
      </c>
      <c r="O5" s="82" t="s">
        <v>100</v>
      </c>
      <c r="P5" s="82" t="s">
        <v>21</v>
      </c>
      <c r="Q5" s="87" t="s">
        <v>11</v>
      </c>
      <c r="R5" s="82" t="s">
        <v>101</v>
      </c>
      <c r="S5" s="86" t="s">
        <v>102</v>
      </c>
      <c r="T5" s="82" t="s">
        <v>103</v>
      </c>
      <c r="U5" s="88" t="s">
        <v>104</v>
      </c>
      <c r="V5" s="82" t="s">
        <v>105</v>
      </c>
      <c r="W5" s="82" t="s">
        <v>106</v>
      </c>
      <c r="X5" s="82" t="s">
        <v>107</v>
      </c>
      <c r="Y5" s="86" t="s">
        <v>108</v>
      </c>
      <c r="Z5" s="82" t="s">
        <v>109</v>
      </c>
      <c r="AA5" s="82" t="s">
        <v>110</v>
      </c>
      <c r="AB5" s="82" t="s">
        <v>111</v>
      </c>
      <c r="AC5" s="86" t="s">
        <v>112</v>
      </c>
      <c r="AD5" s="89" t="s">
        <v>113</v>
      </c>
      <c r="AE5" s="90"/>
      <c r="AF5" s="91" t="s">
        <v>158</v>
      </c>
      <c r="AG5" s="85"/>
      <c r="AH5" s="92" t="s">
        <v>159</v>
      </c>
      <c r="AI5" s="82" t="s">
        <v>114</v>
      </c>
      <c r="AJ5" s="82" t="s">
        <v>28</v>
      </c>
      <c r="AK5" s="82" t="s">
        <v>117</v>
      </c>
      <c r="AL5" s="83" t="s">
        <v>118</v>
      </c>
      <c r="AM5" s="83" t="s">
        <v>160</v>
      </c>
      <c r="AN5" s="84" t="s">
        <v>115</v>
      </c>
      <c r="AO5" s="82" t="s">
        <v>119</v>
      </c>
      <c r="AP5" s="82" t="s">
        <v>120</v>
      </c>
      <c r="AQ5" s="82" t="s">
        <v>161</v>
      </c>
      <c r="AR5" s="86" t="s">
        <v>162</v>
      </c>
      <c r="AS5" s="93" t="s">
        <v>151</v>
      </c>
    </row>
    <row r="6" spans="1:45" ht="19.5" customHeight="1">
      <c r="A6" s="94" t="s">
        <v>163</v>
      </c>
      <c r="B6" s="95" t="s">
        <v>164</v>
      </c>
      <c r="C6" s="96" t="s">
        <v>165</v>
      </c>
      <c r="D6" s="97"/>
      <c r="E6" s="98"/>
      <c r="F6" s="99"/>
      <c r="G6" s="100"/>
      <c r="H6" s="101"/>
      <c r="I6" s="101"/>
      <c r="J6" s="101"/>
      <c r="K6" s="101"/>
      <c r="L6" s="102"/>
      <c r="M6" s="103"/>
      <c r="N6" s="104"/>
      <c r="O6" s="105"/>
      <c r="P6" s="106"/>
      <c r="Q6" s="107"/>
      <c r="R6" s="101"/>
      <c r="S6" s="103"/>
      <c r="T6" s="101"/>
      <c r="U6" s="108"/>
      <c r="V6" s="101"/>
      <c r="W6" s="101"/>
      <c r="X6" s="101"/>
      <c r="Y6" s="103"/>
      <c r="Z6" s="101"/>
      <c r="AA6" s="101"/>
      <c r="AB6" s="101"/>
      <c r="AC6" s="103"/>
      <c r="AD6" s="109"/>
      <c r="AE6" s="110"/>
      <c r="AF6" s="111"/>
      <c r="AG6" s="102"/>
      <c r="AH6" s="112"/>
      <c r="AI6" s="101"/>
      <c r="AJ6" s="101"/>
      <c r="AK6" s="101"/>
      <c r="AL6" s="105"/>
      <c r="AM6" s="105"/>
      <c r="AN6" s="113"/>
      <c r="AO6" s="101"/>
      <c r="AP6" s="101"/>
      <c r="AQ6" s="101"/>
      <c r="AR6" s="103"/>
      <c r="AS6" s="114"/>
    </row>
    <row r="7" spans="1:45" ht="19.5" customHeight="1">
      <c r="A7" s="94" t="s">
        <v>166</v>
      </c>
      <c r="B7" s="95" t="s">
        <v>167</v>
      </c>
      <c r="C7" s="115">
        <v>263.65</v>
      </c>
      <c r="D7" s="96" t="s">
        <v>168</v>
      </c>
      <c r="E7" s="116"/>
      <c r="F7" s="117">
        <v>0.26319444444444445</v>
      </c>
      <c r="G7" s="118">
        <f>C7/30</f>
        <v>8.788333333333332</v>
      </c>
      <c r="H7" s="119">
        <v>28.8</v>
      </c>
      <c r="I7" s="120">
        <v>7.5</v>
      </c>
      <c r="J7" s="106">
        <v>44.8</v>
      </c>
      <c r="K7" s="106">
        <v>102.8</v>
      </c>
      <c r="L7" s="121">
        <v>7.5</v>
      </c>
      <c r="M7" s="95">
        <v>300</v>
      </c>
      <c r="N7" s="104">
        <f>H7</f>
        <v>28.8</v>
      </c>
      <c r="O7" s="122">
        <v>25.2</v>
      </c>
      <c r="P7" s="106">
        <f aca="true" t="shared" si="0" ref="P7:P21">H7*H7/O7</f>
        <v>32.91428571428572</v>
      </c>
      <c r="Q7" s="115" t="s">
        <v>169</v>
      </c>
      <c r="R7" s="121">
        <f aca="true" t="shared" si="1" ref="R7:R21">K7/O7</f>
        <v>4.079365079365079</v>
      </c>
      <c r="S7" s="123">
        <v>33</v>
      </c>
      <c r="T7" s="124">
        <v>3</v>
      </c>
      <c r="U7" s="95">
        <v>120</v>
      </c>
      <c r="V7" s="121">
        <v>3</v>
      </c>
      <c r="W7" s="106">
        <v>5.4</v>
      </c>
      <c r="X7" s="115" t="s">
        <v>124</v>
      </c>
      <c r="Y7" s="125"/>
      <c r="Z7" s="101"/>
      <c r="AA7" s="101"/>
      <c r="AB7" s="101"/>
      <c r="AC7" s="103"/>
      <c r="AD7" s="109">
        <v>120</v>
      </c>
      <c r="AE7" s="110"/>
      <c r="AF7" s="111"/>
      <c r="AG7" s="102"/>
      <c r="AH7" s="126" t="s">
        <v>170</v>
      </c>
      <c r="AI7" s="107" t="s">
        <v>126</v>
      </c>
      <c r="AJ7" s="107" t="s">
        <v>126</v>
      </c>
      <c r="AK7" s="101"/>
      <c r="AL7" s="105"/>
      <c r="AM7" s="105"/>
      <c r="AN7" s="127" t="s">
        <v>171</v>
      </c>
      <c r="AO7" s="107" t="s">
        <v>126</v>
      </c>
      <c r="AP7" s="107" t="s">
        <v>171</v>
      </c>
      <c r="AQ7" s="107" t="s">
        <v>126</v>
      </c>
      <c r="AR7" s="103"/>
      <c r="AS7" s="128">
        <f>G7/L7</f>
        <v>1.1717777777777776</v>
      </c>
    </row>
    <row r="8" spans="1:45" ht="19.5" customHeight="1">
      <c r="A8" s="94" t="s">
        <v>42</v>
      </c>
      <c r="B8" s="95" t="s">
        <v>127</v>
      </c>
      <c r="C8" s="96" t="s">
        <v>172</v>
      </c>
      <c r="D8" s="115"/>
      <c r="E8" s="116"/>
      <c r="F8" s="117">
        <v>0.2673611111111111</v>
      </c>
      <c r="G8" s="118"/>
      <c r="H8" s="119">
        <v>28.6</v>
      </c>
      <c r="I8" s="120">
        <v>6.8</v>
      </c>
      <c r="J8" s="106">
        <v>36</v>
      </c>
      <c r="K8" s="106">
        <v>87.5</v>
      </c>
      <c r="L8" s="121">
        <v>7.06</v>
      </c>
      <c r="M8" s="95">
        <v>230</v>
      </c>
      <c r="N8" s="104">
        <f aca="true" t="shared" si="2" ref="N8:N21">H8</f>
        <v>28.6</v>
      </c>
      <c r="O8" s="122">
        <v>25.5</v>
      </c>
      <c r="P8" s="106">
        <f t="shared" si="0"/>
        <v>32.07686274509804</v>
      </c>
      <c r="Q8" s="115" t="s">
        <v>173</v>
      </c>
      <c r="R8" s="121">
        <f t="shared" si="1"/>
        <v>3.4313725490196076</v>
      </c>
      <c r="S8" s="129"/>
      <c r="T8" s="124">
        <v>2.8</v>
      </c>
      <c r="U8" s="95">
        <v>130</v>
      </c>
      <c r="V8" s="121">
        <v>2.62</v>
      </c>
      <c r="W8" s="106"/>
      <c r="X8" s="115"/>
      <c r="Y8" s="125">
        <v>0.45</v>
      </c>
      <c r="Z8" s="121">
        <v>1.88</v>
      </c>
      <c r="AA8" s="121">
        <v>2.4</v>
      </c>
      <c r="AB8" s="115" t="s">
        <v>174</v>
      </c>
      <c r="AC8" s="130">
        <v>0.0135</v>
      </c>
      <c r="AD8" s="131">
        <v>78</v>
      </c>
      <c r="AE8" s="132">
        <v>250</v>
      </c>
      <c r="AF8" s="111" t="s">
        <v>175</v>
      </c>
      <c r="AG8" s="115">
        <v>20</v>
      </c>
      <c r="AH8" s="126" t="s">
        <v>176</v>
      </c>
      <c r="AI8" s="101"/>
      <c r="AJ8" s="107" t="s">
        <v>126</v>
      </c>
      <c r="AK8" s="101"/>
      <c r="AL8" s="105"/>
      <c r="AM8" s="105"/>
      <c r="AN8" s="113"/>
      <c r="AO8" s="107" t="s">
        <v>126</v>
      </c>
      <c r="AP8" s="107" t="s">
        <v>126</v>
      </c>
      <c r="AQ8" s="107" t="s">
        <v>153</v>
      </c>
      <c r="AR8" s="103"/>
      <c r="AS8" s="128"/>
    </row>
    <row r="9" spans="1:45" ht="19.5" customHeight="1">
      <c r="A9" s="133" t="s">
        <v>58</v>
      </c>
      <c r="B9" s="134" t="s">
        <v>135</v>
      </c>
      <c r="C9" s="135">
        <v>94.96</v>
      </c>
      <c r="D9" s="135">
        <v>11</v>
      </c>
      <c r="E9" s="136"/>
      <c r="F9" s="117">
        <v>0.27569444444444446</v>
      </c>
      <c r="G9" s="137">
        <f aca="true" t="shared" si="3" ref="G9:G14">C9/D9</f>
        <v>8.632727272727273</v>
      </c>
      <c r="H9" s="138">
        <v>35.04</v>
      </c>
      <c r="I9" s="139">
        <v>8.72</v>
      </c>
      <c r="J9" s="106">
        <v>32</v>
      </c>
      <c r="K9" s="106">
        <v>94</v>
      </c>
      <c r="L9" s="121">
        <v>7.25</v>
      </c>
      <c r="M9" s="95">
        <v>270</v>
      </c>
      <c r="N9" s="104">
        <f t="shared" si="2"/>
        <v>35.04</v>
      </c>
      <c r="O9" s="122">
        <v>30</v>
      </c>
      <c r="P9" s="106">
        <f t="shared" si="0"/>
        <v>40.92672</v>
      </c>
      <c r="Q9" s="115" t="s">
        <v>177</v>
      </c>
      <c r="R9" s="121">
        <f t="shared" si="1"/>
        <v>3.1333333333333333</v>
      </c>
      <c r="S9" s="129">
        <v>37</v>
      </c>
      <c r="T9" s="124">
        <v>3.4</v>
      </c>
      <c r="U9" s="95">
        <v>125</v>
      </c>
      <c r="V9" s="121"/>
      <c r="W9" s="106"/>
      <c r="X9" s="115" t="s">
        <v>124</v>
      </c>
      <c r="Y9" s="125">
        <v>0.4</v>
      </c>
      <c r="Z9" s="121">
        <v>2.06</v>
      </c>
      <c r="AA9" s="121"/>
      <c r="AB9" s="115" t="s">
        <v>174</v>
      </c>
      <c r="AC9" s="130">
        <v>0.012</v>
      </c>
      <c r="AD9" s="131">
        <v>88</v>
      </c>
      <c r="AE9" s="132">
        <v>250</v>
      </c>
      <c r="AF9" s="111" t="s">
        <v>175</v>
      </c>
      <c r="AG9" s="115">
        <v>90</v>
      </c>
      <c r="AH9" s="126" t="s">
        <v>178</v>
      </c>
      <c r="AI9" s="107" t="s">
        <v>126</v>
      </c>
      <c r="AJ9" s="107" t="s">
        <v>126</v>
      </c>
      <c r="AK9" s="107" t="s">
        <v>126</v>
      </c>
      <c r="AL9" s="140" t="s">
        <v>126</v>
      </c>
      <c r="AM9" s="140" t="s">
        <v>153</v>
      </c>
      <c r="AN9" s="127" t="s">
        <v>153</v>
      </c>
      <c r="AO9" s="107" t="s">
        <v>126</v>
      </c>
      <c r="AP9" s="107" t="s">
        <v>126</v>
      </c>
      <c r="AQ9" s="107" t="s">
        <v>153</v>
      </c>
      <c r="AR9" s="103"/>
      <c r="AS9" s="128">
        <f>G9/L9</f>
        <v>1.1907210031347963</v>
      </c>
    </row>
    <row r="10" spans="1:45" ht="19.5" customHeight="1">
      <c r="A10" s="133" t="s">
        <v>179</v>
      </c>
      <c r="B10" s="134" t="s">
        <v>180</v>
      </c>
      <c r="C10" s="135">
        <v>34</v>
      </c>
      <c r="D10" s="135">
        <v>3</v>
      </c>
      <c r="E10" s="136"/>
      <c r="F10" s="117">
        <v>0.2826388888888889</v>
      </c>
      <c r="G10" s="137">
        <f t="shared" si="3"/>
        <v>11.333333333333334</v>
      </c>
      <c r="H10" s="138">
        <v>26.6</v>
      </c>
      <c r="I10" s="139">
        <v>7.2</v>
      </c>
      <c r="J10" s="106">
        <v>40</v>
      </c>
      <c r="K10" s="106">
        <v>96</v>
      </c>
      <c r="L10" s="121">
        <v>7.35</v>
      </c>
      <c r="M10" s="95">
        <v>280</v>
      </c>
      <c r="N10" s="104">
        <f t="shared" si="2"/>
        <v>26.6</v>
      </c>
      <c r="O10" s="122">
        <v>26.9</v>
      </c>
      <c r="P10" s="106">
        <f t="shared" si="0"/>
        <v>26.303345724907068</v>
      </c>
      <c r="Q10" s="115" t="s">
        <v>181</v>
      </c>
      <c r="R10" s="121">
        <f t="shared" si="1"/>
        <v>3.568773234200744</v>
      </c>
      <c r="S10" s="129">
        <v>36</v>
      </c>
      <c r="T10" s="124">
        <v>2.9</v>
      </c>
      <c r="U10" s="95">
        <v>120</v>
      </c>
      <c r="V10" s="121"/>
      <c r="W10" s="106"/>
      <c r="X10" s="115" t="s">
        <v>124</v>
      </c>
      <c r="Y10" s="125"/>
      <c r="Z10" s="121">
        <v>1.425</v>
      </c>
      <c r="AA10" s="121"/>
      <c r="AB10" s="115" t="s">
        <v>182</v>
      </c>
      <c r="AC10" s="130"/>
      <c r="AD10" s="131"/>
      <c r="AE10" s="132">
        <v>300</v>
      </c>
      <c r="AF10" s="111" t="s">
        <v>183</v>
      </c>
      <c r="AG10" s="115">
        <v>10</v>
      </c>
      <c r="AH10" s="126" t="s">
        <v>184</v>
      </c>
      <c r="AI10" s="107" t="s">
        <v>126</v>
      </c>
      <c r="AJ10" s="107" t="s">
        <v>126</v>
      </c>
      <c r="AK10" s="101"/>
      <c r="AL10" s="105"/>
      <c r="AM10" s="105"/>
      <c r="AN10" s="127" t="s">
        <v>185</v>
      </c>
      <c r="AO10" s="107" t="s">
        <v>126</v>
      </c>
      <c r="AP10" s="107" t="s">
        <v>126</v>
      </c>
      <c r="AQ10" s="107" t="s">
        <v>185</v>
      </c>
      <c r="AR10" s="103"/>
      <c r="AS10" s="128">
        <f>G10/L10</f>
        <v>1.541950113378685</v>
      </c>
    </row>
    <row r="11" spans="1:45" ht="19.5" customHeight="1">
      <c r="A11" s="133" t="s">
        <v>186</v>
      </c>
      <c r="B11" s="134" t="s">
        <v>187</v>
      </c>
      <c r="C11" s="135">
        <v>233</v>
      </c>
      <c r="D11" s="135">
        <v>35</v>
      </c>
      <c r="E11" s="136"/>
      <c r="F11" s="117">
        <v>0.2888888888888889</v>
      </c>
      <c r="G11" s="137">
        <f t="shared" si="3"/>
        <v>6.6571428571428575</v>
      </c>
      <c r="H11" s="138"/>
      <c r="I11" s="139"/>
      <c r="J11" s="106"/>
      <c r="K11" s="106"/>
      <c r="L11" s="121"/>
      <c r="M11" s="95"/>
      <c r="N11" s="104"/>
      <c r="O11" s="122"/>
      <c r="P11" s="106"/>
      <c r="Q11" s="107"/>
      <c r="R11" s="121"/>
      <c r="S11" s="129"/>
      <c r="T11" s="124"/>
      <c r="U11" s="95"/>
      <c r="V11" s="121"/>
      <c r="W11" s="106"/>
      <c r="X11" s="115"/>
      <c r="Y11" s="125"/>
      <c r="Z11" s="121"/>
      <c r="AA11" s="121"/>
      <c r="AB11" s="115"/>
      <c r="AC11" s="130"/>
      <c r="AD11" s="131"/>
      <c r="AE11" s="132"/>
      <c r="AF11" s="111"/>
      <c r="AG11" s="115"/>
      <c r="AH11" s="126"/>
      <c r="AI11" s="101"/>
      <c r="AJ11" s="101"/>
      <c r="AK11" s="101"/>
      <c r="AL11" s="105"/>
      <c r="AM11" s="105"/>
      <c r="AN11" s="113"/>
      <c r="AO11" s="107"/>
      <c r="AP11" s="107"/>
      <c r="AQ11" s="107"/>
      <c r="AR11" s="103"/>
      <c r="AS11" s="128"/>
    </row>
    <row r="12" spans="1:45" ht="19.5" customHeight="1">
      <c r="A12" s="133" t="s">
        <v>188</v>
      </c>
      <c r="B12" s="134" t="s">
        <v>189</v>
      </c>
      <c r="C12" s="135">
        <v>61</v>
      </c>
      <c r="D12" s="135">
        <v>6.2</v>
      </c>
      <c r="E12" s="136"/>
      <c r="F12" s="117">
        <v>0.2951388888888889</v>
      </c>
      <c r="G12" s="137">
        <f t="shared" si="3"/>
        <v>9.838709677419354</v>
      </c>
      <c r="H12" s="138">
        <v>28</v>
      </c>
      <c r="I12" s="139">
        <v>7.2</v>
      </c>
      <c r="J12" s="106">
        <v>41</v>
      </c>
      <c r="K12" s="106">
        <v>96</v>
      </c>
      <c r="L12" s="121">
        <v>7.25</v>
      </c>
      <c r="M12" s="95">
        <v>250</v>
      </c>
      <c r="N12" s="104">
        <f t="shared" si="2"/>
        <v>28</v>
      </c>
      <c r="O12" s="122">
        <v>25.7</v>
      </c>
      <c r="P12" s="106">
        <f t="shared" si="0"/>
        <v>30.505836575875488</v>
      </c>
      <c r="Q12" s="115" t="s">
        <v>190</v>
      </c>
      <c r="R12" s="121">
        <f t="shared" si="1"/>
        <v>3.735408560311284</v>
      </c>
      <c r="S12" s="129"/>
      <c r="T12" s="124">
        <v>2.6</v>
      </c>
      <c r="U12" s="95">
        <v>190</v>
      </c>
      <c r="V12" s="121"/>
      <c r="W12" s="106"/>
      <c r="X12" s="115"/>
      <c r="Y12" s="125"/>
      <c r="Z12" s="121"/>
      <c r="AA12" s="121"/>
      <c r="AB12" s="115"/>
      <c r="AC12" s="130"/>
      <c r="AD12" s="131">
        <v>90</v>
      </c>
      <c r="AE12" s="132">
        <v>250</v>
      </c>
      <c r="AF12" s="111" t="s">
        <v>191</v>
      </c>
      <c r="AG12" s="115">
        <v>53</v>
      </c>
      <c r="AH12" s="126" t="s">
        <v>192</v>
      </c>
      <c r="AI12" s="107" t="s">
        <v>126</v>
      </c>
      <c r="AJ12" s="107" t="s">
        <v>126</v>
      </c>
      <c r="AK12" s="107" t="s">
        <v>126</v>
      </c>
      <c r="AL12" s="140" t="s">
        <v>126</v>
      </c>
      <c r="AM12" s="140" t="s">
        <v>193</v>
      </c>
      <c r="AN12" s="127" t="s">
        <v>193</v>
      </c>
      <c r="AO12" s="107" t="s">
        <v>126</v>
      </c>
      <c r="AP12" s="107" t="s">
        <v>126</v>
      </c>
      <c r="AQ12" s="107" t="s">
        <v>193</v>
      </c>
      <c r="AR12" s="103"/>
      <c r="AS12" s="128">
        <f>G12/L12</f>
        <v>1.35706340378198</v>
      </c>
    </row>
    <row r="13" spans="1:45" ht="19.5" customHeight="1">
      <c r="A13" s="94" t="s">
        <v>194</v>
      </c>
      <c r="B13" s="95" t="s">
        <v>131</v>
      </c>
      <c r="C13" s="115">
        <v>1308.09</v>
      </c>
      <c r="D13" s="115">
        <v>218</v>
      </c>
      <c r="E13" s="141" t="s">
        <v>195</v>
      </c>
      <c r="F13" s="117">
        <v>0.3020833333333333</v>
      </c>
      <c r="G13" s="118">
        <f t="shared" si="3"/>
        <v>6.000412844036697</v>
      </c>
      <c r="H13" s="138">
        <v>29</v>
      </c>
      <c r="I13" s="139">
        <v>7.3</v>
      </c>
      <c r="J13" s="106">
        <v>38</v>
      </c>
      <c r="K13" s="106">
        <v>98</v>
      </c>
      <c r="L13" s="121">
        <v>7.5</v>
      </c>
      <c r="M13" s="95">
        <v>235</v>
      </c>
      <c r="N13" s="104">
        <f t="shared" si="2"/>
        <v>29</v>
      </c>
      <c r="O13" s="122">
        <v>28</v>
      </c>
      <c r="P13" s="106">
        <f t="shared" si="0"/>
        <v>30.035714285714285</v>
      </c>
      <c r="Q13" s="115" t="s">
        <v>190</v>
      </c>
      <c r="R13" s="121">
        <f t="shared" si="1"/>
        <v>3.5</v>
      </c>
      <c r="S13" s="129">
        <v>33</v>
      </c>
      <c r="T13" s="124">
        <v>3</v>
      </c>
      <c r="U13" s="95">
        <v>150</v>
      </c>
      <c r="V13" s="121">
        <v>1.89</v>
      </c>
      <c r="W13" s="106">
        <v>2.9</v>
      </c>
      <c r="X13" s="115" t="s">
        <v>124</v>
      </c>
      <c r="Y13" s="125">
        <v>0.3</v>
      </c>
      <c r="Z13" s="121">
        <v>1.53</v>
      </c>
      <c r="AA13" s="121">
        <v>2.3</v>
      </c>
      <c r="AB13" s="115" t="s">
        <v>125</v>
      </c>
      <c r="AC13" s="130">
        <v>0.01</v>
      </c>
      <c r="AD13" s="131">
        <v>80</v>
      </c>
      <c r="AE13" s="132">
        <v>235</v>
      </c>
      <c r="AF13" s="111" t="s">
        <v>191</v>
      </c>
      <c r="AG13" s="115">
        <v>20</v>
      </c>
      <c r="AH13" s="126" t="s">
        <v>192</v>
      </c>
      <c r="AI13" s="107" t="s">
        <v>126</v>
      </c>
      <c r="AJ13" s="107" t="s">
        <v>126</v>
      </c>
      <c r="AK13" s="107" t="s">
        <v>126</v>
      </c>
      <c r="AL13" s="140" t="s">
        <v>126</v>
      </c>
      <c r="AM13" s="140" t="s">
        <v>193</v>
      </c>
      <c r="AN13" s="127" t="s">
        <v>193</v>
      </c>
      <c r="AO13" s="107" t="s">
        <v>126</v>
      </c>
      <c r="AP13" s="107" t="s">
        <v>126</v>
      </c>
      <c r="AQ13" s="107" t="s">
        <v>193</v>
      </c>
      <c r="AR13" s="103"/>
      <c r="AS13" s="128">
        <f>G13/L13</f>
        <v>0.8000550458715596</v>
      </c>
    </row>
    <row r="14" spans="1:45" ht="19.5" customHeight="1">
      <c r="A14" s="133" t="s">
        <v>58</v>
      </c>
      <c r="B14" s="134" t="s">
        <v>196</v>
      </c>
      <c r="C14" s="135">
        <v>183.9</v>
      </c>
      <c r="D14" s="135">
        <v>29.4</v>
      </c>
      <c r="E14" s="136"/>
      <c r="F14" s="117">
        <v>0.3125</v>
      </c>
      <c r="G14" s="137">
        <f t="shared" si="3"/>
        <v>6.255102040816327</v>
      </c>
      <c r="H14" s="138">
        <v>32</v>
      </c>
      <c r="I14" s="139">
        <v>7.7</v>
      </c>
      <c r="J14" s="106">
        <v>30</v>
      </c>
      <c r="K14" s="106">
        <v>88</v>
      </c>
      <c r="L14" s="121">
        <v>7.5</v>
      </c>
      <c r="M14" s="95">
        <v>280</v>
      </c>
      <c r="N14" s="104">
        <f t="shared" si="2"/>
        <v>32</v>
      </c>
      <c r="O14" s="122">
        <v>25</v>
      </c>
      <c r="P14" s="106">
        <f t="shared" si="0"/>
        <v>40.96</v>
      </c>
      <c r="Q14" s="142" t="s">
        <v>197</v>
      </c>
      <c r="R14" s="121">
        <f t="shared" si="1"/>
        <v>3.52</v>
      </c>
      <c r="S14" s="129"/>
      <c r="T14" s="124">
        <v>2.6</v>
      </c>
      <c r="U14" s="95">
        <v>180</v>
      </c>
      <c r="V14" s="121"/>
      <c r="W14" s="106">
        <v>3</v>
      </c>
      <c r="X14" s="115" t="s">
        <v>124</v>
      </c>
      <c r="Y14" s="125">
        <v>0.3</v>
      </c>
      <c r="Z14" s="121"/>
      <c r="AA14" s="121"/>
      <c r="AB14" s="115"/>
      <c r="AC14" s="130"/>
      <c r="AD14" s="131">
        <v>85</v>
      </c>
      <c r="AE14" s="132">
        <v>250</v>
      </c>
      <c r="AF14" s="111" t="s">
        <v>191</v>
      </c>
      <c r="AG14" s="115">
        <v>45</v>
      </c>
      <c r="AH14" s="126" t="s">
        <v>192</v>
      </c>
      <c r="AI14" s="107" t="s">
        <v>126</v>
      </c>
      <c r="AJ14" s="107" t="s">
        <v>126</v>
      </c>
      <c r="AK14" s="107" t="s">
        <v>126</v>
      </c>
      <c r="AL14" s="140" t="s">
        <v>193</v>
      </c>
      <c r="AM14" s="140" t="s">
        <v>193</v>
      </c>
      <c r="AN14" s="127" t="s">
        <v>193</v>
      </c>
      <c r="AO14" s="107" t="s">
        <v>126</v>
      </c>
      <c r="AP14" s="107" t="s">
        <v>126</v>
      </c>
      <c r="AQ14" s="107" t="s">
        <v>193</v>
      </c>
      <c r="AR14" s="103"/>
      <c r="AS14" s="128">
        <f>G14/L14</f>
        <v>0.834013605442177</v>
      </c>
    </row>
    <row r="15" spans="1:45" ht="19.5" customHeight="1">
      <c r="A15" s="133" t="s">
        <v>198</v>
      </c>
      <c r="B15" s="134" t="s">
        <v>199</v>
      </c>
      <c r="C15" s="143" t="s">
        <v>200</v>
      </c>
      <c r="D15" s="135"/>
      <c r="E15" s="136"/>
      <c r="F15" s="117">
        <v>0.32083333333333336</v>
      </c>
      <c r="G15" s="137"/>
      <c r="H15" s="138">
        <v>22</v>
      </c>
      <c r="I15" s="139"/>
      <c r="J15" s="106">
        <v>26.3</v>
      </c>
      <c r="K15" s="106">
        <v>69.3</v>
      </c>
      <c r="L15" s="121">
        <v>7.3</v>
      </c>
      <c r="M15" s="95">
        <v>250</v>
      </c>
      <c r="N15" s="104">
        <f t="shared" si="2"/>
        <v>22</v>
      </c>
      <c r="O15" s="122">
        <v>19.862</v>
      </c>
      <c r="P15" s="106">
        <f t="shared" si="0"/>
        <v>24.36814016715336</v>
      </c>
      <c r="Q15" s="115" t="s">
        <v>201</v>
      </c>
      <c r="R15" s="121">
        <f t="shared" si="1"/>
        <v>3.489074614842413</v>
      </c>
      <c r="S15" s="129"/>
      <c r="T15" s="124">
        <v>3</v>
      </c>
      <c r="U15" s="95">
        <v>140</v>
      </c>
      <c r="V15" s="121">
        <v>1.652</v>
      </c>
      <c r="W15" s="106"/>
      <c r="X15" s="115" t="s">
        <v>124</v>
      </c>
      <c r="Y15" s="125">
        <v>0.39</v>
      </c>
      <c r="Z15" s="121">
        <v>1.013</v>
      </c>
      <c r="AA15" s="121"/>
      <c r="AB15" s="115" t="s">
        <v>174</v>
      </c>
      <c r="AC15" s="130">
        <v>0.012</v>
      </c>
      <c r="AD15" s="131"/>
      <c r="AE15" s="132"/>
      <c r="AF15" s="111"/>
      <c r="AG15" s="115"/>
      <c r="AH15" s="126" t="s">
        <v>178</v>
      </c>
      <c r="AI15" s="101"/>
      <c r="AJ15" s="101"/>
      <c r="AK15" s="107" t="s">
        <v>126</v>
      </c>
      <c r="AL15" s="105"/>
      <c r="AM15" s="105"/>
      <c r="AN15" s="113"/>
      <c r="AO15" s="107" t="s">
        <v>126</v>
      </c>
      <c r="AP15" s="107" t="s">
        <v>126</v>
      </c>
      <c r="AQ15" s="107" t="s">
        <v>153</v>
      </c>
      <c r="AR15" s="103"/>
      <c r="AS15" s="128"/>
    </row>
    <row r="16" spans="1:45" ht="19.5" customHeight="1">
      <c r="A16" s="94" t="s">
        <v>202</v>
      </c>
      <c r="B16" s="95" t="s">
        <v>203</v>
      </c>
      <c r="C16" s="115">
        <v>380.54</v>
      </c>
      <c r="D16" s="115">
        <v>57.4</v>
      </c>
      <c r="E16" s="116"/>
      <c r="F16" s="117">
        <v>0.3361111111111111</v>
      </c>
      <c r="G16" s="118">
        <f aca="true" t="shared" si="4" ref="G16:G21">C16/D16</f>
        <v>6.629616724738677</v>
      </c>
      <c r="H16" s="138">
        <v>29.13</v>
      </c>
      <c r="I16" s="139">
        <v>9</v>
      </c>
      <c r="J16" s="106">
        <v>37</v>
      </c>
      <c r="K16" s="106">
        <v>100.5</v>
      </c>
      <c r="L16" s="121">
        <v>7.14</v>
      </c>
      <c r="M16" s="95">
        <v>200</v>
      </c>
      <c r="N16" s="104">
        <f t="shared" si="2"/>
        <v>29.13</v>
      </c>
      <c r="O16" s="122">
        <v>28.445</v>
      </c>
      <c r="P16" s="106">
        <f t="shared" si="0"/>
        <v>29.8314958692213</v>
      </c>
      <c r="Q16" s="115" t="s">
        <v>204</v>
      </c>
      <c r="R16" s="121">
        <f t="shared" si="1"/>
        <v>3.5331341184742486</v>
      </c>
      <c r="S16" s="129">
        <v>33</v>
      </c>
      <c r="T16" s="124">
        <v>2.84</v>
      </c>
      <c r="U16" s="95">
        <v>162</v>
      </c>
      <c r="V16" s="121">
        <v>2.705</v>
      </c>
      <c r="W16" s="106">
        <v>4</v>
      </c>
      <c r="X16" s="115" t="s">
        <v>205</v>
      </c>
      <c r="Y16" s="125">
        <v>0.519</v>
      </c>
      <c r="Z16" s="121">
        <v>1.661</v>
      </c>
      <c r="AA16" s="121">
        <v>2.4</v>
      </c>
      <c r="AB16" s="115" t="s">
        <v>205</v>
      </c>
      <c r="AC16" s="130">
        <v>0.0133</v>
      </c>
      <c r="AD16" s="131">
        <v>92</v>
      </c>
      <c r="AE16" s="132"/>
      <c r="AF16" s="111"/>
      <c r="AG16" s="115"/>
      <c r="AH16" s="126" t="s">
        <v>206</v>
      </c>
      <c r="AI16" s="107" t="s">
        <v>126</v>
      </c>
      <c r="AJ16" s="107" t="s">
        <v>126</v>
      </c>
      <c r="AK16" s="107" t="s">
        <v>126</v>
      </c>
      <c r="AL16" s="105"/>
      <c r="AM16" s="144" t="s">
        <v>126</v>
      </c>
      <c r="AN16" s="127" t="s">
        <v>207</v>
      </c>
      <c r="AO16" s="107" t="s">
        <v>126</v>
      </c>
      <c r="AP16" s="107" t="s">
        <v>126</v>
      </c>
      <c r="AQ16" s="107" t="s">
        <v>207</v>
      </c>
      <c r="AR16" s="103"/>
      <c r="AS16" s="128">
        <f>G16/L16</f>
        <v>0.9285177485628399</v>
      </c>
    </row>
    <row r="17" spans="1:45" ht="19.5" customHeight="1">
      <c r="A17" s="94" t="s">
        <v>78</v>
      </c>
      <c r="B17" s="95" t="s">
        <v>132</v>
      </c>
      <c r="C17" s="115">
        <v>582.94</v>
      </c>
      <c r="D17" s="115">
        <v>103.2</v>
      </c>
      <c r="E17" s="141" t="s">
        <v>208</v>
      </c>
      <c r="F17" s="117">
        <v>0.3444444444444445</v>
      </c>
      <c r="G17" s="118">
        <f t="shared" si="4"/>
        <v>5.6486434108527135</v>
      </c>
      <c r="H17" s="138">
        <v>26.85</v>
      </c>
      <c r="I17" s="139"/>
      <c r="J17" s="106">
        <v>51</v>
      </c>
      <c r="K17" s="106">
        <v>110</v>
      </c>
      <c r="L17" s="121">
        <v>7.665</v>
      </c>
      <c r="M17" s="95">
        <v>300</v>
      </c>
      <c r="N17" s="104">
        <f t="shared" si="2"/>
        <v>26.85</v>
      </c>
      <c r="O17" s="122">
        <v>26.27</v>
      </c>
      <c r="P17" s="106">
        <f t="shared" si="0"/>
        <v>27.44280548153788</v>
      </c>
      <c r="Q17" s="115" t="s">
        <v>128</v>
      </c>
      <c r="R17" s="121">
        <f t="shared" si="1"/>
        <v>4.1872858774267225</v>
      </c>
      <c r="S17" s="129"/>
      <c r="T17" s="124">
        <v>3.1</v>
      </c>
      <c r="U17" s="95">
        <v>140</v>
      </c>
      <c r="V17" s="121">
        <v>1.81</v>
      </c>
      <c r="W17" s="106">
        <v>3.7</v>
      </c>
      <c r="X17" s="115" t="s">
        <v>124</v>
      </c>
      <c r="Y17" s="125"/>
      <c r="Z17" s="121">
        <v>1.96</v>
      </c>
      <c r="AA17" s="121">
        <v>2</v>
      </c>
      <c r="AB17" s="115" t="s">
        <v>209</v>
      </c>
      <c r="AC17" s="130"/>
      <c r="AD17" s="131">
        <v>90</v>
      </c>
      <c r="AE17" s="132">
        <v>350</v>
      </c>
      <c r="AF17" s="111" t="s">
        <v>210</v>
      </c>
      <c r="AG17" s="115">
        <v>4</v>
      </c>
      <c r="AH17" s="126" t="s">
        <v>206</v>
      </c>
      <c r="AI17" s="101"/>
      <c r="AJ17" s="107" t="s">
        <v>126</v>
      </c>
      <c r="AK17" s="107" t="s">
        <v>207</v>
      </c>
      <c r="AL17" s="140" t="s">
        <v>126</v>
      </c>
      <c r="AM17" s="105"/>
      <c r="AN17" s="113"/>
      <c r="AO17" s="107" t="s">
        <v>126</v>
      </c>
      <c r="AP17" s="107" t="s">
        <v>126</v>
      </c>
      <c r="AQ17" s="107" t="s">
        <v>207</v>
      </c>
      <c r="AR17" s="103"/>
      <c r="AS17" s="128">
        <f>G17/L17</f>
        <v>0.7369397796285341</v>
      </c>
    </row>
    <row r="18" spans="1:45" ht="19.5" customHeight="1">
      <c r="A18" s="94" t="s">
        <v>211</v>
      </c>
      <c r="B18" s="95" t="s">
        <v>212</v>
      </c>
      <c r="C18" s="115">
        <v>32.85</v>
      </c>
      <c r="D18" s="115">
        <v>7</v>
      </c>
      <c r="E18" s="116"/>
      <c r="F18" s="117">
        <v>0.34930555555555554</v>
      </c>
      <c r="G18" s="118">
        <f t="shared" si="4"/>
        <v>4.692857142857143</v>
      </c>
      <c r="H18" s="138"/>
      <c r="I18" s="139"/>
      <c r="J18" s="106"/>
      <c r="K18" s="106"/>
      <c r="L18" s="121"/>
      <c r="M18" s="95"/>
      <c r="N18" s="104"/>
      <c r="O18" s="122"/>
      <c r="P18" s="106"/>
      <c r="Q18" s="107"/>
      <c r="R18" s="121"/>
      <c r="S18" s="129"/>
      <c r="T18" s="124"/>
      <c r="U18" s="95"/>
      <c r="V18" s="121"/>
      <c r="W18" s="106"/>
      <c r="X18" s="115"/>
      <c r="Y18" s="125"/>
      <c r="Z18" s="121"/>
      <c r="AA18" s="121"/>
      <c r="AB18" s="115"/>
      <c r="AC18" s="130"/>
      <c r="AD18" s="131"/>
      <c r="AE18" s="132"/>
      <c r="AF18" s="111"/>
      <c r="AG18" s="115"/>
      <c r="AH18" s="126"/>
      <c r="AI18" s="101"/>
      <c r="AJ18" s="101"/>
      <c r="AK18" s="101"/>
      <c r="AL18" s="105"/>
      <c r="AM18" s="105"/>
      <c r="AN18" s="113"/>
      <c r="AO18" s="107"/>
      <c r="AP18" s="107"/>
      <c r="AQ18" s="107"/>
      <c r="AR18" s="103"/>
      <c r="AS18" s="128"/>
    </row>
    <row r="19" spans="1:45" ht="19.5" customHeight="1">
      <c r="A19" s="94" t="s">
        <v>213</v>
      </c>
      <c r="B19" s="95" t="s">
        <v>214</v>
      </c>
      <c r="C19" s="115">
        <v>13.45</v>
      </c>
      <c r="D19" s="115">
        <v>1.3</v>
      </c>
      <c r="E19" s="116"/>
      <c r="F19" s="117">
        <v>0.3527777777777778</v>
      </c>
      <c r="G19" s="118">
        <f t="shared" si="4"/>
        <v>10.346153846153845</v>
      </c>
      <c r="H19" s="138">
        <v>22</v>
      </c>
      <c r="I19" s="139">
        <v>3.8</v>
      </c>
      <c r="J19" s="106"/>
      <c r="K19" s="106">
        <v>90</v>
      </c>
      <c r="L19" s="121">
        <v>7</v>
      </c>
      <c r="M19" s="95"/>
      <c r="N19" s="104">
        <f t="shared" si="2"/>
        <v>22</v>
      </c>
      <c r="O19" s="122">
        <v>28.17</v>
      </c>
      <c r="P19" s="106">
        <f t="shared" si="0"/>
        <v>17.18139865104721</v>
      </c>
      <c r="Q19" s="115" t="s">
        <v>215</v>
      </c>
      <c r="R19" s="121">
        <f t="shared" si="1"/>
        <v>3.1948881789137378</v>
      </c>
      <c r="S19" s="129"/>
      <c r="T19" s="124">
        <v>2.5</v>
      </c>
      <c r="U19" s="95">
        <v>120</v>
      </c>
      <c r="V19" s="121"/>
      <c r="W19" s="106"/>
      <c r="X19" s="115" t="s">
        <v>216</v>
      </c>
      <c r="Y19" s="125"/>
      <c r="Z19" s="121"/>
      <c r="AA19" s="121"/>
      <c r="AB19" s="115" t="s">
        <v>216</v>
      </c>
      <c r="AC19" s="130"/>
      <c r="AD19" s="131"/>
      <c r="AE19" s="132"/>
      <c r="AF19" s="111"/>
      <c r="AG19" s="115"/>
      <c r="AH19" s="126" t="s">
        <v>217</v>
      </c>
      <c r="AI19" s="101"/>
      <c r="AJ19" s="101"/>
      <c r="AK19" s="101"/>
      <c r="AL19" s="105"/>
      <c r="AM19" s="105"/>
      <c r="AN19" s="113"/>
      <c r="AO19" s="107"/>
      <c r="AP19" s="107" t="s">
        <v>218</v>
      </c>
      <c r="AQ19" s="107" t="s">
        <v>218</v>
      </c>
      <c r="AR19" s="145" t="s">
        <v>126</v>
      </c>
      <c r="AS19" s="128">
        <f>G19/L19</f>
        <v>1.4780219780219779</v>
      </c>
    </row>
    <row r="20" spans="1:45" ht="19.5" customHeight="1">
      <c r="A20" s="94" t="s">
        <v>219</v>
      </c>
      <c r="B20" s="95" t="s">
        <v>220</v>
      </c>
      <c r="C20" s="115">
        <v>28.38</v>
      </c>
      <c r="D20" s="115">
        <v>3.6</v>
      </c>
      <c r="E20" s="116"/>
      <c r="F20" s="117">
        <v>0.3611111111111111</v>
      </c>
      <c r="G20" s="118">
        <f t="shared" si="4"/>
        <v>7.883333333333333</v>
      </c>
      <c r="H20" s="138">
        <v>34</v>
      </c>
      <c r="I20" s="139"/>
      <c r="J20" s="106">
        <v>50</v>
      </c>
      <c r="K20" s="106"/>
      <c r="L20" s="121"/>
      <c r="M20" s="95"/>
      <c r="N20" s="104">
        <f t="shared" si="2"/>
        <v>34</v>
      </c>
      <c r="O20" s="122"/>
      <c r="P20" s="106"/>
      <c r="Q20" s="107"/>
      <c r="R20" s="121"/>
      <c r="S20" s="129"/>
      <c r="T20" s="124"/>
      <c r="U20" s="95"/>
      <c r="V20" s="121"/>
      <c r="W20" s="106"/>
      <c r="X20" s="115"/>
      <c r="Y20" s="125"/>
      <c r="Z20" s="121"/>
      <c r="AA20" s="121"/>
      <c r="AB20" s="115"/>
      <c r="AC20" s="130"/>
      <c r="AD20" s="131"/>
      <c r="AE20" s="132" t="s">
        <v>221</v>
      </c>
      <c r="AF20" s="111"/>
      <c r="AG20" s="115"/>
      <c r="AH20" s="126" t="s">
        <v>222</v>
      </c>
      <c r="AI20" s="101"/>
      <c r="AJ20" s="101"/>
      <c r="AK20" s="101"/>
      <c r="AL20" s="105"/>
      <c r="AM20" s="105"/>
      <c r="AN20" s="113"/>
      <c r="AO20" s="107"/>
      <c r="AP20" s="107"/>
      <c r="AQ20" s="107"/>
      <c r="AR20" s="103"/>
      <c r="AS20" s="128"/>
    </row>
    <row r="21" spans="1:45" ht="19.5" customHeight="1">
      <c r="A21" s="94" t="s">
        <v>64</v>
      </c>
      <c r="B21" s="95" t="s">
        <v>129</v>
      </c>
      <c r="C21" s="115">
        <v>7945</v>
      </c>
      <c r="D21" s="115">
        <v>1060</v>
      </c>
      <c r="E21" s="141" t="s">
        <v>223</v>
      </c>
      <c r="F21" s="117">
        <v>0.37013888888888885</v>
      </c>
      <c r="G21" s="118">
        <f t="shared" si="4"/>
        <v>7.495283018867925</v>
      </c>
      <c r="H21" s="138">
        <v>22</v>
      </c>
      <c r="I21" s="139">
        <v>6.3</v>
      </c>
      <c r="J21" s="106">
        <v>32.45</v>
      </c>
      <c r="K21" s="106">
        <v>90.45</v>
      </c>
      <c r="L21" s="121">
        <v>8.5</v>
      </c>
      <c r="M21" s="95">
        <v>283</v>
      </c>
      <c r="N21" s="104">
        <f t="shared" si="2"/>
        <v>22</v>
      </c>
      <c r="O21" s="122">
        <v>17.59</v>
      </c>
      <c r="P21" s="106">
        <f t="shared" si="0"/>
        <v>27.515633882888004</v>
      </c>
      <c r="Q21" s="115" t="s">
        <v>204</v>
      </c>
      <c r="R21" s="121">
        <f t="shared" si="1"/>
        <v>5.142126208072769</v>
      </c>
      <c r="S21" s="129"/>
      <c r="T21" s="124">
        <v>3.2</v>
      </c>
      <c r="U21" s="95">
        <v>130</v>
      </c>
      <c r="V21" s="121">
        <v>1.506</v>
      </c>
      <c r="W21" s="106">
        <v>3.3</v>
      </c>
      <c r="X21" s="115" t="s">
        <v>124</v>
      </c>
      <c r="Y21" s="125">
        <v>0.4498</v>
      </c>
      <c r="Z21" s="121">
        <v>1.034</v>
      </c>
      <c r="AA21" s="121"/>
      <c r="AB21" s="115" t="s">
        <v>209</v>
      </c>
      <c r="AC21" s="130">
        <v>0.01336</v>
      </c>
      <c r="AD21" s="131"/>
      <c r="AE21" s="132">
        <v>280</v>
      </c>
      <c r="AF21" s="111" t="s">
        <v>210</v>
      </c>
      <c r="AG21" s="115">
        <v>20</v>
      </c>
      <c r="AH21" s="126" t="s">
        <v>222</v>
      </c>
      <c r="AI21" s="101"/>
      <c r="AJ21" s="107" t="s">
        <v>126</v>
      </c>
      <c r="AK21" s="101"/>
      <c r="AL21" s="105"/>
      <c r="AM21" s="105"/>
      <c r="AN21" s="113"/>
      <c r="AO21" s="107" t="s">
        <v>126</v>
      </c>
      <c r="AP21" s="107" t="s">
        <v>126</v>
      </c>
      <c r="AQ21" s="107" t="s">
        <v>207</v>
      </c>
      <c r="AR21" s="103"/>
      <c r="AS21" s="128">
        <f>G21/L21</f>
        <v>0.8817980022197558</v>
      </c>
    </row>
    <row r="22" spans="1:45" ht="19.5" customHeight="1">
      <c r="A22" s="146"/>
      <c r="B22" s="147"/>
      <c r="C22" s="148"/>
      <c r="D22" s="148"/>
      <c r="E22" s="149"/>
      <c r="F22" s="150"/>
      <c r="G22" s="151"/>
      <c r="H22" s="152"/>
      <c r="I22" s="152"/>
      <c r="J22" s="152"/>
      <c r="K22" s="152"/>
      <c r="L22" s="153"/>
      <c r="M22" s="154"/>
      <c r="N22" s="155"/>
      <c r="O22" s="156"/>
      <c r="P22" s="152"/>
      <c r="Q22" s="157"/>
      <c r="R22" s="152"/>
      <c r="S22" s="154"/>
      <c r="T22" s="152"/>
      <c r="U22" s="158"/>
      <c r="V22" s="152"/>
      <c r="W22" s="152"/>
      <c r="X22" s="152"/>
      <c r="Y22" s="154"/>
      <c r="Z22" s="152"/>
      <c r="AA22" s="152"/>
      <c r="AB22" s="152"/>
      <c r="AC22" s="154"/>
      <c r="AD22" s="159"/>
      <c r="AE22" s="160"/>
      <c r="AF22" s="161"/>
      <c r="AG22" s="153"/>
      <c r="AH22" s="162"/>
      <c r="AI22" s="152"/>
      <c r="AJ22" s="152"/>
      <c r="AK22" s="152"/>
      <c r="AL22" s="156"/>
      <c r="AM22" s="156"/>
      <c r="AN22" s="163"/>
      <c r="AO22" s="152"/>
      <c r="AP22" s="152"/>
      <c r="AQ22" s="152"/>
      <c r="AR22" s="154"/>
      <c r="AS22" s="164"/>
    </row>
    <row r="23" spans="34:40" ht="13.5">
      <c r="AH23" s="73" t="s">
        <v>224</v>
      </c>
      <c r="AN23" s="73" t="s">
        <v>225</v>
      </c>
    </row>
    <row r="24" spans="34:40" ht="13.5">
      <c r="AH24" s="73" t="s">
        <v>226</v>
      </c>
      <c r="AN24" s="73" t="s">
        <v>227</v>
      </c>
    </row>
    <row r="25" ht="13.5">
      <c r="E25" s="165"/>
    </row>
    <row r="29" spans="1:29" ht="19.5" customHeight="1">
      <c r="A29" s="166"/>
      <c r="B29" s="167"/>
      <c r="C29" s="79" t="s">
        <v>228</v>
      </c>
      <c r="D29" s="79"/>
      <c r="E29" s="79"/>
      <c r="F29" s="79"/>
      <c r="G29" s="79"/>
      <c r="H29" s="79"/>
      <c r="I29" s="79"/>
      <c r="J29" s="79"/>
      <c r="K29" s="79"/>
      <c r="L29" s="79"/>
      <c r="M29" s="79"/>
      <c r="N29" s="79"/>
      <c r="O29" s="79"/>
      <c r="P29" s="79"/>
      <c r="Q29" s="79"/>
      <c r="R29" s="79"/>
      <c r="S29" s="75" t="s">
        <v>229</v>
      </c>
      <c r="T29" s="79"/>
      <c r="U29" s="79"/>
      <c r="V29" s="79"/>
      <c r="W29" s="79"/>
      <c r="X29" s="79"/>
      <c r="Y29" s="79"/>
      <c r="Z29" s="79"/>
      <c r="AA29" s="79"/>
      <c r="AB29" s="79"/>
      <c r="AC29" s="76"/>
    </row>
    <row r="30" spans="1:29" ht="19.5" customHeight="1">
      <c r="A30" s="168" t="s">
        <v>230</v>
      </c>
      <c r="B30" s="169" t="s">
        <v>231</v>
      </c>
      <c r="C30" s="170" t="s">
        <v>232</v>
      </c>
      <c r="D30" s="171"/>
      <c r="E30" s="171"/>
      <c r="F30" s="171"/>
      <c r="G30" s="171"/>
      <c r="H30" s="171"/>
      <c r="I30" s="171"/>
      <c r="J30" s="171"/>
      <c r="K30" s="171"/>
      <c r="L30" s="171"/>
      <c r="M30" s="171"/>
      <c r="N30" s="171"/>
      <c r="O30" s="171"/>
      <c r="P30" s="171"/>
      <c r="Q30" s="171"/>
      <c r="R30" s="171"/>
      <c r="S30" s="170"/>
      <c r="T30" s="171"/>
      <c r="U30" s="171"/>
      <c r="V30" s="171"/>
      <c r="W30" s="171"/>
      <c r="X30" s="171"/>
      <c r="Y30" s="171"/>
      <c r="Z30" s="171"/>
      <c r="AA30" s="171"/>
      <c r="AB30" s="171"/>
      <c r="AC30" s="169"/>
    </row>
    <row r="31" spans="1:29" ht="19.5" customHeight="1">
      <c r="A31" s="94" t="s">
        <v>233</v>
      </c>
      <c r="B31" s="95" t="s">
        <v>234</v>
      </c>
      <c r="C31" s="172" t="s">
        <v>235</v>
      </c>
      <c r="D31" s="173"/>
      <c r="E31" s="173"/>
      <c r="F31" s="173"/>
      <c r="G31" s="173"/>
      <c r="H31" s="173"/>
      <c r="I31" s="173"/>
      <c r="J31" s="173"/>
      <c r="K31" s="173"/>
      <c r="L31" s="173"/>
      <c r="M31" s="173"/>
      <c r="N31" s="173"/>
      <c r="O31" s="173"/>
      <c r="P31" s="173"/>
      <c r="Q31" s="173"/>
      <c r="R31" s="173"/>
      <c r="S31" s="172" t="s">
        <v>236</v>
      </c>
      <c r="T31" s="173"/>
      <c r="U31" s="173"/>
      <c r="V31" s="173"/>
      <c r="W31" s="173"/>
      <c r="X31" s="173"/>
      <c r="Y31" s="173"/>
      <c r="Z31" s="173"/>
      <c r="AA31" s="173"/>
      <c r="AB31" s="173"/>
      <c r="AC31" s="134"/>
    </row>
    <row r="32" spans="1:29" ht="19.5" customHeight="1">
      <c r="A32" s="94" t="s">
        <v>42</v>
      </c>
      <c r="B32" s="95" t="s">
        <v>127</v>
      </c>
      <c r="C32" s="172" t="s">
        <v>237</v>
      </c>
      <c r="D32" s="173"/>
      <c r="E32" s="173"/>
      <c r="F32" s="173"/>
      <c r="G32" s="173"/>
      <c r="H32" s="173"/>
      <c r="I32" s="173"/>
      <c r="J32" s="173"/>
      <c r="K32" s="173"/>
      <c r="L32" s="173"/>
      <c r="M32" s="173"/>
      <c r="N32" s="173"/>
      <c r="O32" s="173"/>
      <c r="P32" s="173"/>
      <c r="Q32" s="173"/>
      <c r="R32" s="173"/>
      <c r="S32" s="172" t="s">
        <v>238</v>
      </c>
      <c r="T32" s="173"/>
      <c r="U32" s="173"/>
      <c r="V32" s="173"/>
      <c r="W32" s="173"/>
      <c r="X32" s="173"/>
      <c r="Y32" s="173"/>
      <c r="Z32" s="173"/>
      <c r="AA32" s="173"/>
      <c r="AB32" s="173"/>
      <c r="AC32" s="134"/>
    </row>
    <row r="33" spans="1:29" ht="19.5" customHeight="1">
      <c r="A33" s="133" t="s">
        <v>58</v>
      </c>
      <c r="B33" s="134" t="s">
        <v>135</v>
      </c>
      <c r="C33" s="172" t="s">
        <v>239</v>
      </c>
      <c r="D33" s="173"/>
      <c r="E33" s="173"/>
      <c r="F33" s="173"/>
      <c r="G33" s="173"/>
      <c r="H33" s="173"/>
      <c r="I33" s="173"/>
      <c r="J33" s="173"/>
      <c r="K33" s="173"/>
      <c r="L33" s="173"/>
      <c r="M33" s="173"/>
      <c r="N33" s="173"/>
      <c r="O33" s="173"/>
      <c r="P33" s="173"/>
      <c r="Q33" s="173"/>
      <c r="R33" s="173"/>
      <c r="S33" s="172" t="s">
        <v>240</v>
      </c>
      <c r="T33" s="173"/>
      <c r="U33" s="173"/>
      <c r="V33" s="173"/>
      <c r="W33" s="173"/>
      <c r="X33" s="173"/>
      <c r="Y33" s="173"/>
      <c r="Z33" s="173"/>
      <c r="AA33" s="173"/>
      <c r="AB33" s="173"/>
      <c r="AC33" s="134"/>
    </row>
    <row r="34" spans="1:29" ht="19.5" customHeight="1">
      <c r="A34" s="133" t="s">
        <v>241</v>
      </c>
      <c r="B34" s="134" t="s">
        <v>242</v>
      </c>
      <c r="C34" s="172"/>
      <c r="D34" s="173"/>
      <c r="E34" s="173"/>
      <c r="F34" s="173"/>
      <c r="G34" s="173"/>
      <c r="H34" s="173"/>
      <c r="I34" s="173"/>
      <c r="J34" s="173"/>
      <c r="K34" s="173"/>
      <c r="L34" s="173"/>
      <c r="M34" s="173"/>
      <c r="N34" s="173"/>
      <c r="O34" s="173"/>
      <c r="P34" s="173"/>
      <c r="Q34" s="173"/>
      <c r="R34" s="173"/>
      <c r="S34" s="172" t="s">
        <v>243</v>
      </c>
      <c r="T34" s="173"/>
      <c r="U34" s="173"/>
      <c r="V34" s="173"/>
      <c r="W34" s="173"/>
      <c r="X34" s="173"/>
      <c r="Y34" s="173"/>
      <c r="Z34" s="173"/>
      <c r="AA34" s="173"/>
      <c r="AB34" s="173"/>
      <c r="AC34" s="134"/>
    </row>
    <row r="35" spans="1:29" ht="19.5" customHeight="1">
      <c r="A35" s="133" t="s">
        <v>186</v>
      </c>
      <c r="B35" s="134" t="s">
        <v>187</v>
      </c>
      <c r="C35" s="172" t="s">
        <v>244</v>
      </c>
      <c r="D35" s="173"/>
      <c r="E35" s="173"/>
      <c r="F35" s="173"/>
      <c r="G35" s="173"/>
      <c r="H35" s="173"/>
      <c r="I35" s="173"/>
      <c r="J35" s="173"/>
      <c r="K35" s="173"/>
      <c r="L35" s="173"/>
      <c r="M35" s="173"/>
      <c r="N35" s="173"/>
      <c r="O35" s="173"/>
      <c r="P35" s="173"/>
      <c r="Q35" s="173"/>
      <c r="R35" s="173"/>
      <c r="S35" s="172"/>
      <c r="T35" s="173"/>
      <c r="U35" s="173"/>
      <c r="V35" s="173"/>
      <c r="W35" s="173"/>
      <c r="X35" s="173"/>
      <c r="Y35" s="173"/>
      <c r="Z35" s="173"/>
      <c r="AA35" s="173"/>
      <c r="AB35" s="173"/>
      <c r="AC35" s="134"/>
    </row>
    <row r="36" spans="1:29" ht="19.5" customHeight="1">
      <c r="A36" s="133" t="s">
        <v>245</v>
      </c>
      <c r="B36" s="134" t="s">
        <v>246</v>
      </c>
      <c r="C36" s="172" t="s">
        <v>247</v>
      </c>
      <c r="D36" s="173"/>
      <c r="E36" s="173"/>
      <c r="F36" s="173"/>
      <c r="G36" s="173"/>
      <c r="H36" s="173"/>
      <c r="I36" s="173"/>
      <c r="J36" s="173"/>
      <c r="K36" s="173"/>
      <c r="L36" s="173"/>
      <c r="M36" s="173"/>
      <c r="N36" s="173"/>
      <c r="O36" s="173"/>
      <c r="P36" s="173"/>
      <c r="Q36" s="173"/>
      <c r="R36" s="173"/>
      <c r="S36" s="172" t="s">
        <v>248</v>
      </c>
      <c r="T36" s="173"/>
      <c r="U36" s="173"/>
      <c r="V36" s="173"/>
      <c r="W36" s="173"/>
      <c r="X36" s="173"/>
      <c r="Y36" s="173"/>
      <c r="Z36" s="173"/>
      <c r="AA36" s="173"/>
      <c r="AB36" s="173"/>
      <c r="AC36" s="134"/>
    </row>
    <row r="37" spans="1:29" ht="19.5" customHeight="1">
      <c r="A37" s="94" t="s">
        <v>249</v>
      </c>
      <c r="B37" s="95" t="s">
        <v>131</v>
      </c>
      <c r="C37" s="172" t="s">
        <v>250</v>
      </c>
      <c r="D37" s="173"/>
      <c r="E37" s="173"/>
      <c r="F37" s="173"/>
      <c r="G37" s="173"/>
      <c r="H37" s="173"/>
      <c r="I37" s="173"/>
      <c r="J37" s="173"/>
      <c r="K37" s="173"/>
      <c r="L37" s="173"/>
      <c r="M37" s="173"/>
      <c r="N37" s="173"/>
      <c r="O37" s="173"/>
      <c r="P37" s="173"/>
      <c r="Q37" s="173"/>
      <c r="R37" s="173"/>
      <c r="S37" s="172" t="s">
        <v>251</v>
      </c>
      <c r="T37" s="173"/>
      <c r="U37" s="173"/>
      <c r="V37" s="173"/>
      <c r="W37" s="173"/>
      <c r="X37" s="173"/>
      <c r="Y37" s="173"/>
      <c r="Z37" s="173"/>
      <c r="AA37" s="173"/>
      <c r="AB37" s="173"/>
      <c r="AC37" s="134"/>
    </row>
    <row r="38" spans="1:29" ht="19.5" customHeight="1">
      <c r="A38" s="133" t="s">
        <v>58</v>
      </c>
      <c r="B38" s="134" t="s">
        <v>252</v>
      </c>
      <c r="C38" s="172" t="s">
        <v>253</v>
      </c>
      <c r="D38" s="173"/>
      <c r="E38" s="173"/>
      <c r="F38" s="173"/>
      <c r="G38" s="173"/>
      <c r="H38" s="173"/>
      <c r="I38" s="173"/>
      <c r="J38" s="173"/>
      <c r="K38" s="173"/>
      <c r="L38" s="173"/>
      <c r="M38" s="173"/>
      <c r="N38" s="173"/>
      <c r="O38" s="173"/>
      <c r="P38" s="173"/>
      <c r="Q38" s="173"/>
      <c r="R38" s="173"/>
      <c r="S38" s="172" t="s">
        <v>254</v>
      </c>
      <c r="T38" s="173"/>
      <c r="U38" s="173"/>
      <c r="V38" s="173"/>
      <c r="W38" s="173"/>
      <c r="X38" s="173"/>
      <c r="Y38" s="173"/>
      <c r="Z38" s="173"/>
      <c r="AA38" s="173"/>
      <c r="AB38" s="173"/>
      <c r="AC38" s="134"/>
    </row>
    <row r="39" spans="1:29" ht="19.5" customHeight="1">
      <c r="A39" s="133" t="s">
        <v>255</v>
      </c>
      <c r="B39" s="134" t="s">
        <v>256</v>
      </c>
      <c r="C39" s="172" t="s">
        <v>257</v>
      </c>
      <c r="D39" s="173"/>
      <c r="E39" s="173"/>
      <c r="F39" s="173"/>
      <c r="G39" s="173"/>
      <c r="H39" s="173"/>
      <c r="I39" s="173"/>
      <c r="J39" s="173"/>
      <c r="K39" s="173"/>
      <c r="L39" s="173"/>
      <c r="M39" s="173"/>
      <c r="N39" s="173"/>
      <c r="O39" s="173"/>
      <c r="P39" s="173"/>
      <c r="Q39" s="173"/>
      <c r="R39" s="173"/>
      <c r="S39" s="172" t="s">
        <v>258</v>
      </c>
      <c r="T39" s="173"/>
      <c r="U39" s="173"/>
      <c r="V39" s="173"/>
      <c r="W39" s="173"/>
      <c r="X39" s="173"/>
      <c r="Y39" s="173"/>
      <c r="Z39" s="173"/>
      <c r="AA39" s="173"/>
      <c r="AB39" s="173"/>
      <c r="AC39" s="134"/>
    </row>
    <row r="40" spans="1:29" ht="19.5" customHeight="1">
      <c r="A40" s="94" t="s">
        <v>259</v>
      </c>
      <c r="B40" s="95" t="s">
        <v>203</v>
      </c>
      <c r="C40" s="172" t="s">
        <v>260</v>
      </c>
      <c r="D40" s="173"/>
      <c r="E40" s="173"/>
      <c r="F40" s="173"/>
      <c r="G40" s="173"/>
      <c r="H40" s="173"/>
      <c r="I40" s="173"/>
      <c r="J40" s="173"/>
      <c r="K40" s="173"/>
      <c r="L40" s="173"/>
      <c r="M40" s="173"/>
      <c r="N40" s="173"/>
      <c r="O40" s="173"/>
      <c r="P40" s="173"/>
      <c r="Q40" s="173"/>
      <c r="R40" s="173"/>
      <c r="S40" s="172" t="s">
        <v>261</v>
      </c>
      <c r="T40" s="173"/>
      <c r="U40" s="173"/>
      <c r="V40" s="173"/>
      <c r="W40" s="173"/>
      <c r="X40" s="173"/>
      <c r="Y40" s="173"/>
      <c r="Z40" s="173"/>
      <c r="AA40" s="173"/>
      <c r="AB40" s="173"/>
      <c r="AC40" s="134"/>
    </row>
    <row r="41" spans="1:29" ht="19.5" customHeight="1">
      <c r="A41" s="94" t="s">
        <v>78</v>
      </c>
      <c r="B41" s="95" t="s">
        <v>132</v>
      </c>
      <c r="C41" s="172" t="s">
        <v>262</v>
      </c>
      <c r="D41" s="173"/>
      <c r="E41" s="173"/>
      <c r="F41" s="173"/>
      <c r="G41" s="173"/>
      <c r="H41" s="173"/>
      <c r="I41" s="173"/>
      <c r="J41" s="173"/>
      <c r="K41" s="173"/>
      <c r="L41" s="173"/>
      <c r="M41" s="173"/>
      <c r="N41" s="173"/>
      <c r="O41" s="173"/>
      <c r="P41" s="173"/>
      <c r="Q41" s="173"/>
      <c r="R41" s="173"/>
      <c r="S41" s="172" t="s">
        <v>263</v>
      </c>
      <c r="T41" s="173"/>
      <c r="U41" s="173"/>
      <c r="V41" s="173"/>
      <c r="W41" s="173"/>
      <c r="X41" s="173"/>
      <c r="Y41" s="173"/>
      <c r="Z41" s="173"/>
      <c r="AA41" s="173"/>
      <c r="AB41" s="173"/>
      <c r="AC41" s="134"/>
    </row>
    <row r="42" spans="1:29" ht="19.5" customHeight="1">
      <c r="A42" s="94" t="s">
        <v>264</v>
      </c>
      <c r="B42" s="95" t="s">
        <v>265</v>
      </c>
      <c r="C42" s="172"/>
      <c r="D42" s="173"/>
      <c r="E42" s="173"/>
      <c r="F42" s="173"/>
      <c r="G42" s="173"/>
      <c r="H42" s="173"/>
      <c r="I42" s="173"/>
      <c r="J42" s="173"/>
      <c r="K42" s="173"/>
      <c r="L42" s="173"/>
      <c r="M42" s="173"/>
      <c r="N42" s="173"/>
      <c r="O42" s="173"/>
      <c r="P42" s="173"/>
      <c r="Q42" s="173"/>
      <c r="R42" s="173"/>
      <c r="S42" s="172"/>
      <c r="T42" s="173"/>
      <c r="U42" s="173"/>
      <c r="V42" s="173"/>
      <c r="W42" s="173"/>
      <c r="X42" s="173"/>
      <c r="Y42" s="173"/>
      <c r="Z42" s="173"/>
      <c r="AA42" s="173"/>
      <c r="AB42" s="173"/>
      <c r="AC42" s="134"/>
    </row>
    <row r="43" spans="1:29" ht="19.5" customHeight="1">
      <c r="A43" s="94" t="s">
        <v>213</v>
      </c>
      <c r="B43" s="95" t="s">
        <v>214</v>
      </c>
      <c r="C43" s="172" t="s">
        <v>266</v>
      </c>
      <c r="D43" s="173"/>
      <c r="E43" s="173"/>
      <c r="F43" s="173"/>
      <c r="G43" s="173"/>
      <c r="H43" s="173"/>
      <c r="I43" s="173"/>
      <c r="J43" s="173"/>
      <c r="K43" s="173"/>
      <c r="L43" s="173"/>
      <c r="M43" s="173"/>
      <c r="N43" s="173"/>
      <c r="O43" s="173"/>
      <c r="P43" s="173"/>
      <c r="Q43" s="173"/>
      <c r="R43" s="173"/>
      <c r="S43" s="172" t="s">
        <v>267</v>
      </c>
      <c r="T43" s="173"/>
      <c r="U43" s="173"/>
      <c r="V43" s="173"/>
      <c r="W43" s="173"/>
      <c r="X43" s="173"/>
      <c r="Y43" s="173"/>
      <c r="Z43" s="173"/>
      <c r="AA43" s="173"/>
      <c r="AB43" s="173"/>
      <c r="AC43" s="134"/>
    </row>
    <row r="44" spans="1:29" ht="19.5" customHeight="1">
      <c r="A44" s="94" t="s">
        <v>268</v>
      </c>
      <c r="B44" s="95" t="s">
        <v>220</v>
      </c>
      <c r="C44" s="172" t="s">
        <v>221</v>
      </c>
      <c r="D44" s="173"/>
      <c r="E44" s="173"/>
      <c r="F44" s="173"/>
      <c r="G44" s="173"/>
      <c r="H44" s="173"/>
      <c r="I44" s="173"/>
      <c r="J44" s="173"/>
      <c r="K44" s="173"/>
      <c r="L44" s="173"/>
      <c r="M44" s="173"/>
      <c r="N44" s="173"/>
      <c r="O44" s="173"/>
      <c r="P44" s="173"/>
      <c r="Q44" s="173"/>
      <c r="R44" s="173"/>
      <c r="S44" s="172" t="s">
        <v>269</v>
      </c>
      <c r="T44" s="173"/>
      <c r="U44" s="173"/>
      <c r="V44" s="173"/>
      <c r="W44" s="173"/>
      <c r="X44" s="173"/>
      <c r="Y44" s="173"/>
      <c r="Z44" s="173"/>
      <c r="AA44" s="173"/>
      <c r="AB44" s="173"/>
      <c r="AC44" s="134"/>
    </row>
    <row r="45" spans="1:29" ht="19.5" customHeight="1">
      <c r="A45" s="94" t="s">
        <v>64</v>
      </c>
      <c r="B45" s="95" t="s">
        <v>129</v>
      </c>
      <c r="C45" s="172" t="s">
        <v>270</v>
      </c>
      <c r="D45" s="173"/>
      <c r="E45" s="173"/>
      <c r="F45" s="173"/>
      <c r="G45" s="173"/>
      <c r="H45" s="173"/>
      <c r="I45" s="173"/>
      <c r="J45" s="173"/>
      <c r="K45" s="173"/>
      <c r="L45" s="173"/>
      <c r="M45" s="173"/>
      <c r="N45" s="173"/>
      <c r="O45" s="173"/>
      <c r="P45" s="173"/>
      <c r="Q45" s="173"/>
      <c r="R45" s="173"/>
      <c r="S45" s="172" t="s">
        <v>271</v>
      </c>
      <c r="T45" s="173"/>
      <c r="U45" s="173"/>
      <c r="V45" s="173"/>
      <c r="W45" s="173"/>
      <c r="X45" s="173"/>
      <c r="Y45" s="173"/>
      <c r="Z45" s="173"/>
      <c r="AA45" s="173"/>
      <c r="AB45" s="173"/>
      <c r="AC45" s="134"/>
    </row>
    <row r="46" spans="1:29" ht="19.5" customHeight="1">
      <c r="A46" s="146"/>
      <c r="B46" s="147"/>
      <c r="C46" s="174"/>
      <c r="D46" s="175"/>
      <c r="E46" s="175"/>
      <c r="F46" s="175"/>
      <c r="G46" s="175"/>
      <c r="H46" s="175"/>
      <c r="I46" s="175"/>
      <c r="J46" s="175"/>
      <c r="K46" s="175"/>
      <c r="L46" s="175"/>
      <c r="M46" s="175"/>
      <c r="N46" s="175"/>
      <c r="O46" s="175"/>
      <c r="P46" s="175"/>
      <c r="Q46" s="175"/>
      <c r="R46" s="175"/>
      <c r="S46" s="174"/>
      <c r="T46" s="175"/>
      <c r="U46" s="175"/>
      <c r="V46" s="175"/>
      <c r="W46" s="175"/>
      <c r="X46" s="175"/>
      <c r="Y46" s="175"/>
      <c r="Z46" s="175"/>
      <c r="AA46" s="175"/>
      <c r="AB46" s="175"/>
      <c r="AC46" s="147"/>
    </row>
  </sheetData>
  <printOptions/>
  <pageMargins left="0.39" right="0.24" top="0.64" bottom="0.37" header="0.5" footer="0.25"/>
  <pageSetup orientation="landscape" paperSize="9" scale="55" r:id="rId2"/>
  <headerFooter alignWithMargins="0">
    <oddHeader>&amp;C鳥人間.XLS</oddHeader>
    <oddFooter>&amp;C&amp;P ﾍﾟｰｼﾞ</oddFooter>
  </headerFooter>
  <drawing r:id="rId1"/>
</worksheet>
</file>

<file path=xl/worksheets/sheet5.xml><?xml version="1.0" encoding="utf-8"?>
<worksheet xmlns="http://schemas.openxmlformats.org/spreadsheetml/2006/main" xmlns:r="http://schemas.openxmlformats.org/officeDocument/2006/relationships">
  <dimension ref="B2:AC114"/>
  <sheetViews>
    <sheetView zoomScale="50" zoomScaleNormal="50" workbookViewId="0" topLeftCell="A29">
      <selection activeCell="K29" sqref="K29"/>
    </sheetView>
  </sheetViews>
  <sheetFormatPr defaultColWidth="8.796875" defaultRowHeight="14.25"/>
  <cols>
    <col min="2" max="2" width="15.5" style="0" customWidth="1"/>
    <col min="3" max="16" width="6.59765625" style="0" customWidth="1"/>
    <col min="17" max="17" width="14.69921875" style="0" customWidth="1"/>
    <col min="18" max="29" width="6.59765625" style="0" customWidth="1"/>
    <col min="30" max="30" width="4.3984375" style="0" customWidth="1"/>
  </cols>
  <sheetData>
    <row r="2" spans="3:14" ht="14.25">
      <c r="C2" s="119">
        <v>28.8</v>
      </c>
      <c r="D2" s="119">
        <v>28.6</v>
      </c>
      <c r="E2" s="138">
        <v>35.04</v>
      </c>
      <c r="F2" s="138">
        <v>26.6</v>
      </c>
      <c r="G2" s="138">
        <v>28</v>
      </c>
      <c r="H2" s="138">
        <v>29</v>
      </c>
      <c r="I2" s="138">
        <v>32</v>
      </c>
      <c r="J2" s="138">
        <v>22</v>
      </c>
      <c r="K2" s="138">
        <v>29.13</v>
      </c>
      <c r="L2" s="138">
        <v>26.85</v>
      </c>
      <c r="M2" s="138">
        <v>34</v>
      </c>
      <c r="N2" s="138">
        <v>22</v>
      </c>
    </row>
    <row r="3" spans="2:29" ht="14.25">
      <c r="B3" s="95" t="s">
        <v>272</v>
      </c>
      <c r="C3" s="106">
        <v>44.8</v>
      </c>
      <c r="Q3" s="38"/>
      <c r="R3" s="106">
        <f>'結果まとめ2000年'!P7</f>
        <v>32.91428571428572</v>
      </c>
      <c r="S3" s="106">
        <f>'結果まとめ2000年'!P8</f>
        <v>32.07686274509804</v>
      </c>
      <c r="T3" s="106">
        <f>'結果まとめ2000年'!P9</f>
        <v>40.92672</v>
      </c>
      <c r="U3" s="106">
        <f>'結果まとめ2000年'!P10</f>
        <v>26.303345724907068</v>
      </c>
      <c r="V3" s="106">
        <f>'結果まとめ2000年'!P12</f>
        <v>30.505836575875488</v>
      </c>
      <c r="W3" s="106">
        <f>'結果まとめ2000年'!P13</f>
        <v>30.035714285714285</v>
      </c>
      <c r="X3" s="106">
        <f>'結果まとめ2000年'!P14</f>
        <v>40.96</v>
      </c>
      <c r="Y3" s="106">
        <f>'結果まとめ2000年'!P15</f>
        <v>24.36814016715336</v>
      </c>
      <c r="Z3" s="106">
        <f>'結果まとめ2000年'!P16</f>
        <v>29.8314958692213</v>
      </c>
      <c r="AA3" s="106">
        <f>'結果まとめ2000年'!P17</f>
        <v>27.44280548153788</v>
      </c>
      <c r="AB3" s="106">
        <f>'結果まとめ2000年'!P19</f>
        <v>17.18139865104721</v>
      </c>
      <c r="AC3" s="106">
        <f>'結果まとめ2000年'!P21</f>
        <v>27.515633882888004</v>
      </c>
    </row>
    <row r="4" spans="2:18" ht="14.25">
      <c r="B4" s="95" t="s">
        <v>127</v>
      </c>
      <c r="D4" s="106">
        <v>36</v>
      </c>
      <c r="Q4" s="176" t="s">
        <v>272</v>
      </c>
      <c r="R4" s="177">
        <f>'結果まとめ2000年'!R7</f>
        <v>4.079365079365079</v>
      </c>
    </row>
    <row r="5" spans="2:19" ht="14.25">
      <c r="B5" s="134" t="s">
        <v>135</v>
      </c>
      <c r="E5" s="106">
        <v>32</v>
      </c>
      <c r="Q5" s="176" t="s">
        <v>127</v>
      </c>
      <c r="S5" s="177">
        <f>'結果まとめ2000年'!R8</f>
        <v>3.4313725490196076</v>
      </c>
    </row>
    <row r="6" spans="2:20" ht="14.25">
      <c r="B6" s="134" t="s">
        <v>180</v>
      </c>
      <c r="F6" s="106">
        <v>40</v>
      </c>
      <c r="Q6" s="176" t="s">
        <v>135</v>
      </c>
      <c r="T6" s="177">
        <f>'結果まとめ2000年'!R9</f>
        <v>3.1333333333333333</v>
      </c>
    </row>
    <row r="7" spans="2:21" ht="14.25">
      <c r="B7" s="134" t="s">
        <v>273</v>
      </c>
      <c r="G7" s="106">
        <v>41</v>
      </c>
      <c r="Q7" s="176" t="s">
        <v>180</v>
      </c>
      <c r="U7" s="177">
        <f>'結果まとめ2000年'!R10</f>
        <v>3.568773234200744</v>
      </c>
    </row>
    <row r="8" spans="2:22" ht="14.25">
      <c r="B8" s="95" t="s">
        <v>131</v>
      </c>
      <c r="H8" s="106">
        <v>38</v>
      </c>
      <c r="Q8" s="176" t="s">
        <v>273</v>
      </c>
      <c r="R8" s="177"/>
      <c r="V8" s="177">
        <f>'結果まとめ2000年'!R12</f>
        <v>3.735408560311284</v>
      </c>
    </row>
    <row r="9" spans="2:23" ht="14.25">
      <c r="B9" s="134" t="s">
        <v>196</v>
      </c>
      <c r="I9" s="106">
        <v>30</v>
      </c>
      <c r="Q9" s="176" t="s">
        <v>131</v>
      </c>
      <c r="W9" s="177">
        <f>'結果まとめ2000年'!R13</f>
        <v>3.5</v>
      </c>
    </row>
    <row r="10" spans="2:24" ht="14.25">
      <c r="B10" s="134" t="s">
        <v>199</v>
      </c>
      <c r="J10" s="106">
        <v>26.3</v>
      </c>
      <c r="Q10" s="176" t="s">
        <v>274</v>
      </c>
      <c r="X10" s="177">
        <f>'結果まとめ2000年'!R14</f>
        <v>3.52</v>
      </c>
    </row>
    <row r="11" spans="2:25" ht="14.25">
      <c r="B11" s="95" t="s">
        <v>275</v>
      </c>
      <c r="K11" s="106">
        <v>37</v>
      </c>
      <c r="Q11" s="176" t="s">
        <v>199</v>
      </c>
      <c r="Y11" s="177">
        <f>'結果まとめ2000年'!R15</f>
        <v>3.489074614842413</v>
      </c>
    </row>
    <row r="12" spans="2:26" ht="14.25">
      <c r="B12" s="95" t="s">
        <v>132</v>
      </c>
      <c r="L12" s="106">
        <v>51</v>
      </c>
      <c r="Q12" s="176" t="s">
        <v>276</v>
      </c>
      <c r="Z12" s="177">
        <f>'結果まとめ2000年'!R16</f>
        <v>3.5331341184742486</v>
      </c>
    </row>
    <row r="13" spans="2:27" ht="14.25">
      <c r="B13" s="95" t="s">
        <v>277</v>
      </c>
      <c r="M13">
        <v>50</v>
      </c>
      <c r="Q13" s="176" t="s">
        <v>132</v>
      </c>
      <c r="AA13" s="177">
        <f>'結果まとめ2000年'!R17</f>
        <v>4.1872858774267225</v>
      </c>
    </row>
    <row r="14" spans="2:28" ht="14.25">
      <c r="B14" s="95" t="s">
        <v>129</v>
      </c>
      <c r="N14" s="178">
        <v>32.45</v>
      </c>
      <c r="Q14" s="176" t="s">
        <v>278</v>
      </c>
      <c r="AB14" s="177">
        <f>'結果まとめ2000年'!R19</f>
        <v>3.1948881789137378</v>
      </c>
    </row>
    <row r="15" spans="17:29" ht="14.25">
      <c r="Q15" s="176" t="s">
        <v>129</v>
      </c>
      <c r="R15" s="177"/>
      <c r="AC15" s="177">
        <f>'結果まとめ2000年'!R21</f>
        <v>5.142126208072769</v>
      </c>
    </row>
    <row r="17" ht="14.25">
      <c r="R17" s="177"/>
    </row>
    <row r="22" spans="2:15" ht="14.25">
      <c r="B22" s="38"/>
      <c r="C22" s="179"/>
      <c r="D22" s="38"/>
      <c r="E22" s="38"/>
      <c r="F22" s="38"/>
      <c r="G22" s="38"/>
      <c r="H22" s="38"/>
      <c r="I22" s="38"/>
      <c r="J22" s="38"/>
      <c r="K22" s="38"/>
      <c r="L22" s="38"/>
      <c r="M22" s="38"/>
      <c r="N22" s="38"/>
      <c r="O22" s="38"/>
    </row>
    <row r="23" spans="2:15" ht="14.25">
      <c r="B23" s="38"/>
      <c r="C23" s="38"/>
      <c r="D23" s="38"/>
      <c r="E23" s="38"/>
      <c r="F23" s="38"/>
      <c r="G23" s="38"/>
      <c r="H23" s="38"/>
      <c r="I23" s="38"/>
      <c r="J23" s="38"/>
      <c r="K23" s="38"/>
      <c r="L23" s="38"/>
      <c r="M23" s="38"/>
      <c r="N23" s="38"/>
      <c r="O23" s="38"/>
    </row>
    <row r="24" spans="2:15" ht="14.25">
      <c r="B24" s="38"/>
      <c r="C24" s="38"/>
      <c r="D24" s="38"/>
      <c r="E24" s="38"/>
      <c r="F24" s="38"/>
      <c r="G24" s="38"/>
      <c r="H24" s="38"/>
      <c r="I24" s="38"/>
      <c r="J24" s="38"/>
      <c r="K24" s="38"/>
      <c r="L24" s="38"/>
      <c r="M24" s="38"/>
      <c r="N24" s="38"/>
      <c r="O24" s="38"/>
    </row>
    <row r="25" spans="2:15" ht="14.25">
      <c r="B25" s="38"/>
      <c r="C25" s="38"/>
      <c r="D25" s="38"/>
      <c r="E25" s="38"/>
      <c r="F25" s="38"/>
      <c r="G25" s="38"/>
      <c r="H25" s="38"/>
      <c r="I25" s="38"/>
      <c r="J25" s="38"/>
      <c r="K25" s="38"/>
      <c r="L25" s="38"/>
      <c r="M25" s="38"/>
      <c r="N25" s="38"/>
      <c r="O25" s="38"/>
    </row>
    <row r="26" spans="2:15" ht="14.25">
      <c r="B26" s="38"/>
      <c r="C26" s="38"/>
      <c r="D26" s="38"/>
      <c r="E26" s="38"/>
      <c r="F26" s="38"/>
      <c r="G26" s="38"/>
      <c r="H26" s="38"/>
      <c r="I26" s="38"/>
      <c r="J26" s="38"/>
      <c r="K26" s="38"/>
      <c r="L26" s="38"/>
      <c r="M26" s="38"/>
      <c r="N26" s="38"/>
      <c r="O26" s="38"/>
    </row>
    <row r="27" spans="2:15" ht="14.25">
      <c r="B27" s="38"/>
      <c r="C27" s="38"/>
      <c r="D27" s="38"/>
      <c r="E27" s="38"/>
      <c r="F27" s="38"/>
      <c r="G27" s="38"/>
      <c r="H27" s="38"/>
      <c r="I27" s="38"/>
      <c r="J27" s="38"/>
      <c r="K27" s="38"/>
      <c r="L27" s="38"/>
      <c r="M27" s="38"/>
      <c r="N27" s="38"/>
      <c r="O27" s="38"/>
    </row>
    <row r="28" spans="2:15" ht="13.5">
      <c r="B28" s="38"/>
      <c r="C28" s="38"/>
      <c r="D28" s="38"/>
      <c r="E28" s="38"/>
      <c r="F28" s="38"/>
      <c r="G28" s="38"/>
      <c r="H28" s="38"/>
      <c r="I28" s="38"/>
      <c r="J28" s="38"/>
      <c r="K28" s="38"/>
      <c r="L28" s="38"/>
      <c r="M28" s="38"/>
      <c r="N28" s="38"/>
      <c r="O28" s="38"/>
    </row>
    <row r="29" spans="2:15" ht="13.5">
      <c r="B29" s="38"/>
      <c r="C29" s="179"/>
      <c r="D29" s="38"/>
      <c r="E29" s="38"/>
      <c r="F29" s="38"/>
      <c r="G29" s="38"/>
      <c r="H29" s="38"/>
      <c r="I29" s="38"/>
      <c r="J29" s="38"/>
      <c r="K29" s="38"/>
      <c r="L29" s="38"/>
      <c r="M29" s="38"/>
      <c r="N29" s="38"/>
      <c r="O29" s="38"/>
    </row>
    <row r="30" spans="2:15" ht="13.5">
      <c r="B30" s="38"/>
      <c r="C30" s="38"/>
      <c r="D30" s="38"/>
      <c r="E30" s="38"/>
      <c r="F30" s="38"/>
      <c r="G30" s="38"/>
      <c r="H30" s="38"/>
      <c r="I30" s="38"/>
      <c r="J30" s="38"/>
      <c r="K30" s="38"/>
      <c r="L30" s="38"/>
      <c r="M30" s="38"/>
      <c r="N30" s="38"/>
      <c r="O30" s="38"/>
    </row>
    <row r="31" spans="2:15" ht="13.5">
      <c r="B31" s="38"/>
      <c r="C31" s="179"/>
      <c r="D31" s="38"/>
      <c r="E31" s="38"/>
      <c r="F31" s="38"/>
      <c r="G31" s="38"/>
      <c r="H31" s="38"/>
      <c r="I31" s="38"/>
      <c r="J31" s="38"/>
      <c r="K31" s="38"/>
      <c r="L31" s="38"/>
      <c r="M31" s="38"/>
      <c r="N31" s="38"/>
      <c r="O31" s="38"/>
    </row>
    <row r="32" spans="2:15" ht="13.5">
      <c r="B32" s="38"/>
      <c r="C32" s="38"/>
      <c r="D32" s="38"/>
      <c r="E32" s="38"/>
      <c r="F32" s="38"/>
      <c r="G32" s="38"/>
      <c r="H32" s="38"/>
      <c r="I32" s="38"/>
      <c r="J32" s="38"/>
      <c r="K32" s="38"/>
      <c r="L32" s="38"/>
      <c r="M32" s="38"/>
      <c r="N32" s="38"/>
      <c r="O32" s="38"/>
    </row>
    <row r="33" spans="2:15" ht="13.5">
      <c r="B33" s="38"/>
      <c r="C33" s="38"/>
      <c r="D33" s="38"/>
      <c r="E33" s="38"/>
      <c r="F33" s="38"/>
      <c r="G33" s="38"/>
      <c r="H33" s="38"/>
      <c r="I33" s="38"/>
      <c r="J33" s="38"/>
      <c r="K33" s="38"/>
      <c r="L33" s="38"/>
      <c r="M33" s="38"/>
      <c r="N33" s="38"/>
      <c r="O33" s="38"/>
    </row>
    <row r="34" spans="2:15" ht="13.5">
      <c r="B34" s="38"/>
      <c r="C34" s="179">
        <v>25.2</v>
      </c>
      <c r="D34" s="179">
        <v>25.5</v>
      </c>
      <c r="E34" s="179">
        <v>30</v>
      </c>
      <c r="F34" s="179">
        <v>26.9</v>
      </c>
      <c r="G34" s="179">
        <v>25.7</v>
      </c>
      <c r="H34" s="179">
        <v>28</v>
      </c>
      <c r="I34" s="179">
        <v>25</v>
      </c>
      <c r="J34" s="179">
        <v>19.862</v>
      </c>
      <c r="K34" s="179">
        <v>28.445</v>
      </c>
      <c r="L34" s="179">
        <v>26.27</v>
      </c>
      <c r="M34" s="179">
        <v>28.17</v>
      </c>
      <c r="N34" s="179">
        <v>17.59</v>
      </c>
      <c r="O34" s="38"/>
    </row>
    <row r="35" spans="2:15" ht="13.5">
      <c r="B35" s="176" t="s">
        <v>279</v>
      </c>
      <c r="C35" s="178">
        <v>44.8</v>
      </c>
      <c r="D35" s="38"/>
      <c r="E35" s="38"/>
      <c r="F35" s="38"/>
      <c r="G35" s="38"/>
      <c r="H35" s="38"/>
      <c r="I35" s="38"/>
      <c r="J35" s="38"/>
      <c r="K35" s="38"/>
      <c r="L35" s="38"/>
      <c r="M35" s="38"/>
      <c r="N35" s="38"/>
      <c r="O35" s="38"/>
    </row>
    <row r="36" spans="2:15" ht="13.5">
      <c r="B36" s="176" t="s">
        <v>127</v>
      </c>
      <c r="C36" s="38"/>
      <c r="D36" s="178">
        <v>36</v>
      </c>
      <c r="E36" s="38"/>
      <c r="F36" s="38"/>
      <c r="G36" s="38"/>
      <c r="H36" s="38"/>
      <c r="I36" s="38"/>
      <c r="J36" s="38"/>
      <c r="K36" s="38"/>
      <c r="L36" s="38"/>
      <c r="M36" s="38"/>
      <c r="N36" s="38"/>
      <c r="O36" s="38"/>
    </row>
    <row r="37" spans="2:15" ht="13.5">
      <c r="B37" s="176" t="s">
        <v>135</v>
      </c>
      <c r="C37" s="38"/>
      <c r="D37" s="38"/>
      <c r="E37" s="178">
        <v>32</v>
      </c>
      <c r="F37" s="38"/>
      <c r="G37" s="38"/>
      <c r="H37" s="38"/>
      <c r="I37" s="38"/>
      <c r="J37" s="38"/>
      <c r="K37" s="38"/>
      <c r="L37" s="38"/>
      <c r="M37" s="38"/>
      <c r="N37" s="38"/>
      <c r="O37" s="38"/>
    </row>
    <row r="38" spans="2:15" ht="13.5">
      <c r="B38" s="176" t="s">
        <v>180</v>
      </c>
      <c r="C38" s="38"/>
      <c r="D38" s="38"/>
      <c r="E38" s="38"/>
      <c r="F38" s="178">
        <v>40</v>
      </c>
      <c r="G38" s="38"/>
      <c r="H38" s="38"/>
      <c r="I38" s="38"/>
      <c r="J38" s="38"/>
      <c r="K38" s="38"/>
      <c r="L38" s="38"/>
      <c r="M38" s="38"/>
      <c r="N38" s="38"/>
      <c r="O38" s="38"/>
    </row>
    <row r="39" spans="2:15" ht="13.5">
      <c r="B39" s="176" t="s">
        <v>273</v>
      </c>
      <c r="C39" s="38"/>
      <c r="D39" s="38"/>
      <c r="E39" s="38"/>
      <c r="F39" s="38"/>
      <c r="G39" s="178">
        <v>41</v>
      </c>
      <c r="H39" s="38"/>
      <c r="I39" s="38"/>
      <c r="J39" s="38"/>
      <c r="K39" s="38"/>
      <c r="L39" s="38"/>
      <c r="M39" s="38"/>
      <c r="N39" s="38"/>
      <c r="O39" s="38"/>
    </row>
    <row r="40" spans="2:15" ht="13.5">
      <c r="B40" s="176" t="s">
        <v>131</v>
      </c>
      <c r="C40" s="38"/>
      <c r="D40" s="38"/>
      <c r="E40" s="38"/>
      <c r="F40" s="38"/>
      <c r="G40" s="38"/>
      <c r="H40" s="178">
        <v>38</v>
      </c>
      <c r="I40" s="38"/>
      <c r="J40" s="38"/>
      <c r="K40" s="38"/>
      <c r="L40" s="38"/>
      <c r="M40" s="38"/>
      <c r="N40" s="38"/>
      <c r="O40" s="38"/>
    </row>
    <row r="41" spans="2:15" ht="13.5">
      <c r="B41" s="176" t="s">
        <v>196</v>
      </c>
      <c r="C41" s="38"/>
      <c r="D41" s="38"/>
      <c r="E41" s="38"/>
      <c r="F41" s="38"/>
      <c r="G41" s="38"/>
      <c r="H41" s="38"/>
      <c r="I41" s="178">
        <v>30</v>
      </c>
      <c r="J41" s="38"/>
      <c r="K41" s="38"/>
      <c r="L41" s="38"/>
      <c r="M41" s="38"/>
      <c r="N41" s="38"/>
      <c r="O41" s="38"/>
    </row>
    <row r="42" spans="2:15" ht="13.5">
      <c r="B42" s="176" t="s">
        <v>199</v>
      </c>
      <c r="C42" s="38"/>
      <c r="D42" s="38"/>
      <c r="E42" s="38"/>
      <c r="F42" s="38"/>
      <c r="G42" s="38"/>
      <c r="H42" s="38"/>
      <c r="I42" s="38"/>
      <c r="J42" s="178">
        <v>26.3</v>
      </c>
      <c r="K42" s="38"/>
      <c r="L42" s="38"/>
      <c r="M42" s="38"/>
      <c r="N42" s="38"/>
      <c r="O42" s="38"/>
    </row>
    <row r="43" spans="2:15" ht="13.5">
      <c r="B43" s="176" t="s">
        <v>276</v>
      </c>
      <c r="C43" s="38"/>
      <c r="D43" s="38"/>
      <c r="E43" s="38"/>
      <c r="F43" s="38"/>
      <c r="G43" s="38"/>
      <c r="H43" s="38"/>
      <c r="I43" s="38"/>
      <c r="J43" s="38"/>
      <c r="K43" s="178">
        <v>37</v>
      </c>
      <c r="L43" s="38"/>
      <c r="M43" s="38"/>
      <c r="N43" s="38"/>
      <c r="O43" s="38"/>
    </row>
    <row r="44" spans="2:15" ht="13.5">
      <c r="B44" s="176" t="s">
        <v>132</v>
      </c>
      <c r="C44" s="38"/>
      <c r="D44" s="38"/>
      <c r="E44" s="38"/>
      <c r="F44" s="38"/>
      <c r="G44" s="38"/>
      <c r="H44" s="38"/>
      <c r="I44" s="38"/>
      <c r="J44" s="38"/>
      <c r="K44" s="38"/>
      <c r="L44" s="178">
        <v>51</v>
      </c>
      <c r="M44" s="38"/>
      <c r="N44" s="38"/>
      <c r="O44" s="38"/>
    </row>
    <row r="45" spans="2:15" ht="13.5">
      <c r="B45" s="176" t="s">
        <v>277</v>
      </c>
      <c r="C45" s="38"/>
      <c r="D45" s="38"/>
      <c r="E45" s="38"/>
      <c r="F45" s="38"/>
      <c r="G45" s="38"/>
      <c r="H45" s="38"/>
      <c r="I45" s="38"/>
      <c r="J45" s="38"/>
      <c r="K45" s="38"/>
      <c r="L45" s="38"/>
      <c r="M45" s="38">
        <v>50</v>
      </c>
      <c r="N45" s="38"/>
      <c r="O45" s="38"/>
    </row>
    <row r="46" spans="2:15" ht="13.5">
      <c r="B46" s="176" t="s">
        <v>129</v>
      </c>
      <c r="C46" s="38"/>
      <c r="D46" s="38"/>
      <c r="E46" s="38"/>
      <c r="F46" s="38"/>
      <c r="G46" s="38"/>
      <c r="H46" s="38"/>
      <c r="I46" s="38"/>
      <c r="J46" s="38"/>
      <c r="K46" s="38"/>
      <c r="L46" s="38"/>
      <c r="M46" s="38"/>
      <c r="N46" s="178">
        <v>32.45</v>
      </c>
      <c r="O46" s="38"/>
    </row>
    <row r="47" spans="2:15" ht="13.5">
      <c r="B47" s="38"/>
      <c r="C47" s="38"/>
      <c r="D47" s="38"/>
      <c r="E47" s="38"/>
      <c r="F47" s="38"/>
      <c r="G47" s="38"/>
      <c r="H47" s="38"/>
      <c r="I47" s="38"/>
      <c r="J47" s="38"/>
      <c r="K47" s="38"/>
      <c r="L47" s="38"/>
      <c r="M47" s="38"/>
      <c r="N47" s="38"/>
      <c r="O47" s="38"/>
    </row>
    <row r="72" spans="2:3" ht="14.25">
      <c r="B72" s="95" t="s">
        <v>280</v>
      </c>
      <c r="C72" s="121">
        <v>7.5</v>
      </c>
    </row>
    <row r="73" spans="2:3" ht="14.25">
      <c r="B73" s="95" t="s">
        <v>127</v>
      </c>
      <c r="C73" s="121">
        <v>7.06</v>
      </c>
    </row>
    <row r="74" spans="2:3" ht="14.25">
      <c r="B74" s="134" t="s">
        <v>135</v>
      </c>
      <c r="C74" s="121">
        <v>7.25</v>
      </c>
    </row>
    <row r="75" spans="2:3" ht="14.25">
      <c r="B75" s="134" t="s">
        <v>180</v>
      </c>
      <c r="C75" s="121">
        <v>7.35</v>
      </c>
    </row>
    <row r="76" spans="2:3" ht="14.25">
      <c r="B76" s="134" t="s">
        <v>273</v>
      </c>
      <c r="C76" s="121">
        <v>7.25</v>
      </c>
    </row>
    <row r="77" spans="2:3" ht="14.25">
      <c r="B77" s="95" t="s">
        <v>131</v>
      </c>
      <c r="C77" s="121">
        <v>7.5</v>
      </c>
    </row>
    <row r="78" spans="2:3" ht="14.25">
      <c r="B78" s="134" t="s">
        <v>196</v>
      </c>
      <c r="C78" s="121">
        <v>7.5</v>
      </c>
    </row>
    <row r="79" spans="2:3" ht="14.25">
      <c r="B79" s="134" t="s">
        <v>199</v>
      </c>
      <c r="C79" s="121">
        <v>7.3</v>
      </c>
    </row>
    <row r="80" spans="2:3" ht="14.25">
      <c r="B80" s="95" t="s">
        <v>276</v>
      </c>
      <c r="C80" s="121">
        <v>7.14</v>
      </c>
    </row>
    <row r="81" spans="2:3" ht="14.25">
      <c r="B81" s="95" t="s">
        <v>132</v>
      </c>
      <c r="C81" s="121">
        <v>7.665</v>
      </c>
    </row>
    <row r="82" spans="2:3" ht="14.25">
      <c r="B82" s="95" t="s">
        <v>281</v>
      </c>
      <c r="C82" s="121">
        <v>7</v>
      </c>
    </row>
    <row r="83" spans="2:3" ht="14.25">
      <c r="B83" s="95" t="s">
        <v>129</v>
      </c>
      <c r="C83" s="121">
        <v>8.5</v>
      </c>
    </row>
    <row r="103" spans="2:3" ht="14.25">
      <c r="B103" s="95" t="s">
        <v>282</v>
      </c>
      <c r="C103" s="95">
        <v>300</v>
      </c>
    </row>
    <row r="104" spans="2:3" ht="14.25">
      <c r="B104" s="95" t="s">
        <v>127</v>
      </c>
      <c r="C104" s="95">
        <v>230</v>
      </c>
    </row>
    <row r="105" spans="2:3" ht="14.25">
      <c r="B105" s="134" t="s">
        <v>135</v>
      </c>
      <c r="C105" s="95">
        <v>270</v>
      </c>
    </row>
    <row r="106" spans="2:3" ht="14.25">
      <c r="B106" s="134" t="s">
        <v>180</v>
      </c>
      <c r="C106" s="95">
        <v>280</v>
      </c>
    </row>
    <row r="107" spans="2:3" ht="14.25">
      <c r="B107" s="134" t="s">
        <v>273</v>
      </c>
      <c r="C107" s="95">
        <v>250</v>
      </c>
    </row>
    <row r="108" spans="2:3" ht="14.25">
      <c r="B108" s="95" t="s">
        <v>131</v>
      </c>
      <c r="C108" s="95">
        <v>235</v>
      </c>
    </row>
    <row r="109" spans="2:3" ht="14.25">
      <c r="B109" s="134" t="s">
        <v>196</v>
      </c>
      <c r="C109" s="95">
        <v>280</v>
      </c>
    </row>
    <row r="110" spans="2:3" ht="14.25">
      <c r="B110" s="134" t="s">
        <v>199</v>
      </c>
      <c r="C110" s="95">
        <v>250</v>
      </c>
    </row>
    <row r="111" spans="2:3" ht="14.25">
      <c r="B111" s="95" t="s">
        <v>276</v>
      </c>
      <c r="C111" s="95">
        <v>200</v>
      </c>
    </row>
    <row r="112" spans="2:3" ht="14.25">
      <c r="B112" s="95" t="s">
        <v>132</v>
      </c>
      <c r="C112" s="95">
        <v>300</v>
      </c>
    </row>
    <row r="113" spans="2:3" ht="14.25">
      <c r="B113" s="95" t="s">
        <v>281</v>
      </c>
      <c r="C113" s="95">
        <v>300</v>
      </c>
    </row>
    <row r="114" spans="2:3" ht="14.25">
      <c r="B114" s="95" t="s">
        <v>129</v>
      </c>
      <c r="C114" s="95">
        <v>283</v>
      </c>
    </row>
  </sheetData>
  <printOptions/>
  <pageMargins left="0.29" right="0.21" top="0.69" bottom="0.33" header="0.34" footer="0.21"/>
  <pageSetup orientation="landscape" paperSize="9" scale="67" r:id="rId2"/>
  <headerFooter alignWithMargins="0">
    <oddHeader>&amp;C&amp;A</oddHeader>
    <oddFooter>&amp;C- &amp;P -</oddFooter>
  </headerFooter>
  <drawing r:id="rId1"/>
</worksheet>
</file>

<file path=xl/worksheets/sheet6.xml><?xml version="1.0" encoding="utf-8"?>
<worksheet xmlns="http://schemas.openxmlformats.org/spreadsheetml/2006/main" xmlns:r="http://schemas.openxmlformats.org/officeDocument/2006/relationships">
  <dimension ref="B1:P15"/>
  <sheetViews>
    <sheetView zoomScale="75" zoomScaleNormal="75" workbookViewId="0" topLeftCell="A1">
      <selection activeCell="J28" sqref="J28"/>
    </sheetView>
  </sheetViews>
  <sheetFormatPr defaultColWidth="8.796875" defaultRowHeight="14.25"/>
  <cols>
    <col min="2" max="2" width="15.3984375" style="0" customWidth="1"/>
    <col min="3" max="16" width="6.59765625" style="0" customWidth="1"/>
  </cols>
  <sheetData>
    <row r="1" spans="3:16" ht="13.5">
      <c r="C1" s="172">
        <v>100</v>
      </c>
      <c r="D1" s="172">
        <v>30</v>
      </c>
      <c r="E1" s="172">
        <v>2000</v>
      </c>
      <c r="F1" s="172">
        <v>100</v>
      </c>
      <c r="G1" s="172">
        <v>30</v>
      </c>
      <c r="H1" s="172">
        <v>800</v>
      </c>
      <c r="I1" s="172">
        <v>1500</v>
      </c>
      <c r="J1" s="172">
        <v>0</v>
      </c>
      <c r="K1" s="172">
        <v>600</v>
      </c>
      <c r="L1" s="172">
        <v>100</v>
      </c>
      <c r="M1" s="172">
        <v>0</v>
      </c>
      <c r="N1" s="172">
        <v>0</v>
      </c>
      <c r="O1" s="172">
        <v>10</v>
      </c>
      <c r="P1" s="172">
        <v>800</v>
      </c>
    </row>
    <row r="2" spans="2:3" ht="13.5">
      <c r="B2" s="95" t="s">
        <v>282</v>
      </c>
      <c r="C2" s="115">
        <v>263.65</v>
      </c>
    </row>
    <row r="3" spans="2:4" ht="13.5">
      <c r="B3" s="95" t="s">
        <v>127</v>
      </c>
      <c r="D3" s="96">
        <v>0</v>
      </c>
    </row>
    <row r="4" spans="2:5" ht="13.5">
      <c r="B4" s="134" t="s">
        <v>135</v>
      </c>
      <c r="E4" s="135">
        <v>94.96</v>
      </c>
    </row>
    <row r="5" spans="2:6" ht="13.5">
      <c r="B5" s="134" t="s">
        <v>180</v>
      </c>
      <c r="F5" s="135">
        <v>34</v>
      </c>
    </row>
    <row r="6" spans="2:7" ht="13.5">
      <c r="B6" s="134" t="s">
        <v>273</v>
      </c>
      <c r="G6" s="135">
        <v>61</v>
      </c>
    </row>
    <row r="7" spans="2:8" ht="13.5">
      <c r="B7" s="95" t="s">
        <v>131</v>
      </c>
      <c r="H7" s="115">
        <v>1308.09</v>
      </c>
    </row>
    <row r="8" spans="2:9" ht="13.5">
      <c r="B8" s="134" t="s">
        <v>196</v>
      </c>
      <c r="I8" s="135">
        <v>183.9</v>
      </c>
    </row>
    <row r="9" spans="2:10" ht="13.5">
      <c r="B9" s="134" t="s">
        <v>199</v>
      </c>
      <c r="J9" s="143">
        <v>0</v>
      </c>
    </row>
    <row r="10" spans="2:11" ht="13.5">
      <c r="B10" s="95" t="s">
        <v>276</v>
      </c>
      <c r="K10" s="115">
        <v>380.54</v>
      </c>
    </row>
    <row r="11" spans="2:12" ht="13.5">
      <c r="B11" s="95" t="s">
        <v>132</v>
      </c>
      <c r="L11" s="115">
        <v>582.94</v>
      </c>
    </row>
    <row r="12" spans="2:13" ht="13.5">
      <c r="B12" s="95" t="s">
        <v>283</v>
      </c>
      <c r="M12" s="115">
        <v>32.85</v>
      </c>
    </row>
    <row r="13" spans="2:14" ht="13.5">
      <c r="B13" s="95" t="s">
        <v>284</v>
      </c>
      <c r="N13" s="115">
        <v>13.45</v>
      </c>
    </row>
    <row r="14" spans="2:15" ht="13.5">
      <c r="B14" s="95" t="s">
        <v>220</v>
      </c>
      <c r="O14" s="115">
        <v>28.38</v>
      </c>
    </row>
    <row r="15" spans="2:16" ht="13.5">
      <c r="B15" s="95" t="s">
        <v>129</v>
      </c>
      <c r="P15" s="115">
        <v>7945</v>
      </c>
    </row>
  </sheetData>
  <printOptions/>
  <pageMargins left="0.75" right="0.75" top="1" bottom="1" header="0.5" footer="0.5"/>
  <pageSetup orientation="portrait" paperSize="9"/>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dimension ref="A1:AQ46"/>
  <sheetViews>
    <sheetView showGridLines="0" tabSelected="1" zoomScale="75" zoomScaleNormal="75" workbookViewId="0" topLeftCell="A1">
      <selection activeCell="C25" sqref="C25"/>
    </sheetView>
  </sheetViews>
  <sheetFormatPr defaultColWidth="8.796875" defaultRowHeight="14.25"/>
  <cols>
    <col min="1" max="1" width="5.3984375" style="73" customWidth="1"/>
    <col min="2" max="2" width="16.69921875" style="73" customWidth="1"/>
    <col min="3" max="3" width="8.69921875" style="73" customWidth="1"/>
    <col min="4" max="4" width="6.09765625" style="73" customWidth="1"/>
    <col min="5" max="5" width="8.59765625" style="73" customWidth="1"/>
    <col min="6" max="6" width="5.8984375" style="73" customWidth="1"/>
    <col min="7" max="7" width="6.69921875" style="73" customWidth="1"/>
    <col min="8" max="16" width="5.69921875" style="73" customWidth="1"/>
    <col min="17" max="17" width="11.3984375" style="73" customWidth="1"/>
    <col min="18" max="23" width="5.59765625" style="73" customWidth="1"/>
    <col min="24" max="24" width="10.19921875" style="73" customWidth="1"/>
    <col min="25" max="27" width="5.59765625" style="73" customWidth="1"/>
    <col min="28" max="28" width="10.5" style="73" customWidth="1"/>
    <col min="29" max="29" width="6.69921875" style="73" customWidth="1"/>
    <col min="30" max="30" width="5" style="73" customWidth="1"/>
    <col min="31" max="31" width="5.59765625" style="73" customWidth="1"/>
    <col min="32" max="32" width="2.3984375" style="73" customWidth="1"/>
    <col min="33" max="33" width="4" style="73" customWidth="1"/>
    <col min="34" max="42" width="3.69921875" style="73" customWidth="1"/>
    <col min="43" max="43" width="6.59765625" style="73" customWidth="1"/>
    <col min="44" max="16384" width="9" style="73" customWidth="1"/>
  </cols>
  <sheetData>
    <row r="1" ht="13.5">
      <c r="R1" s="74"/>
    </row>
    <row r="2" ht="13.5"/>
    <row r="3" ht="13.5">
      <c r="P3" s="73" t="s">
        <v>315</v>
      </c>
    </row>
    <row r="4" spans="1:43" ht="13.5">
      <c r="A4" s="75"/>
      <c r="B4" s="76"/>
      <c r="C4" s="77" t="s">
        <v>86</v>
      </c>
      <c r="D4" s="78"/>
      <c r="E4" s="78"/>
      <c r="F4" s="78"/>
      <c r="G4" s="78"/>
      <c r="H4" s="77" t="s">
        <v>87</v>
      </c>
      <c r="I4" s="77"/>
      <c r="J4" s="77"/>
      <c r="K4" s="77"/>
      <c r="L4" s="77"/>
      <c r="M4" s="78"/>
      <c r="N4" s="77" t="s">
        <v>134</v>
      </c>
      <c r="O4" s="77" t="s">
        <v>20</v>
      </c>
      <c r="P4" s="77"/>
      <c r="Q4" s="77"/>
      <c r="R4" s="77"/>
      <c r="S4" s="78"/>
      <c r="T4" s="77" t="s">
        <v>88</v>
      </c>
      <c r="U4" s="78"/>
      <c r="V4" s="77" t="s">
        <v>6</v>
      </c>
      <c r="W4" s="77"/>
      <c r="X4" s="77"/>
      <c r="Y4" s="78"/>
      <c r="Z4" s="77" t="s">
        <v>19</v>
      </c>
      <c r="AA4" s="77"/>
      <c r="AB4" s="77"/>
      <c r="AC4" s="78"/>
      <c r="AD4" s="75"/>
      <c r="AE4" s="79" t="s">
        <v>24</v>
      </c>
      <c r="AF4" s="79"/>
      <c r="AG4" s="79"/>
      <c r="AH4" s="76"/>
      <c r="AI4" s="77" t="s">
        <v>89</v>
      </c>
      <c r="AJ4" s="77"/>
      <c r="AK4" s="77"/>
      <c r="AL4" s="77"/>
      <c r="AM4" s="78"/>
      <c r="AN4" s="77" t="s">
        <v>90</v>
      </c>
      <c r="AO4" s="77"/>
      <c r="AP4" s="77"/>
      <c r="AQ4" s="80"/>
    </row>
    <row r="5" spans="1:43" ht="119.25" customHeight="1">
      <c r="A5" s="81" t="s">
        <v>0</v>
      </c>
      <c r="B5" s="76" t="s">
        <v>2</v>
      </c>
      <c r="C5" s="82" t="s">
        <v>91</v>
      </c>
      <c r="D5" s="83" t="s">
        <v>92</v>
      </c>
      <c r="E5" s="82" t="s">
        <v>285</v>
      </c>
      <c r="F5" s="82" t="s">
        <v>286</v>
      </c>
      <c r="G5" s="84" t="s">
        <v>287</v>
      </c>
      <c r="H5" s="82" t="s">
        <v>94</v>
      </c>
      <c r="I5" s="82" t="s">
        <v>95</v>
      </c>
      <c r="J5" s="82" t="s">
        <v>96</v>
      </c>
      <c r="K5" s="82" t="s">
        <v>97</v>
      </c>
      <c r="L5" s="85" t="s">
        <v>98</v>
      </c>
      <c r="M5" s="86" t="s">
        <v>99</v>
      </c>
      <c r="N5" s="82" t="s">
        <v>94</v>
      </c>
      <c r="O5" s="82" t="s">
        <v>100</v>
      </c>
      <c r="P5" s="82" t="s">
        <v>21</v>
      </c>
      <c r="Q5" s="87" t="s">
        <v>11</v>
      </c>
      <c r="R5" s="82" t="s">
        <v>101</v>
      </c>
      <c r="S5" s="86" t="s">
        <v>102</v>
      </c>
      <c r="T5" s="82" t="s">
        <v>103</v>
      </c>
      <c r="U5" s="88" t="s">
        <v>104</v>
      </c>
      <c r="V5" s="82" t="s">
        <v>105</v>
      </c>
      <c r="W5" s="82" t="s">
        <v>106</v>
      </c>
      <c r="X5" s="82" t="s">
        <v>107</v>
      </c>
      <c r="Y5" s="86" t="s">
        <v>108</v>
      </c>
      <c r="Z5" s="82" t="s">
        <v>109</v>
      </c>
      <c r="AA5" s="82" t="s">
        <v>110</v>
      </c>
      <c r="AB5" s="82" t="s">
        <v>111</v>
      </c>
      <c r="AC5" s="86" t="s">
        <v>112</v>
      </c>
      <c r="AD5" s="89" t="s">
        <v>113</v>
      </c>
      <c r="AE5" s="90"/>
      <c r="AF5" s="91" t="s">
        <v>288</v>
      </c>
      <c r="AG5" s="85"/>
      <c r="AH5" s="92" t="s">
        <v>27</v>
      </c>
      <c r="AI5" s="82" t="s">
        <v>114</v>
      </c>
      <c r="AJ5" s="82" t="s">
        <v>28</v>
      </c>
      <c r="AK5" s="82" t="s">
        <v>117</v>
      </c>
      <c r="AL5" s="83" t="s">
        <v>118</v>
      </c>
      <c r="AM5" s="84" t="s">
        <v>115</v>
      </c>
      <c r="AN5" s="82" t="s">
        <v>119</v>
      </c>
      <c r="AO5" s="82" t="s">
        <v>120</v>
      </c>
      <c r="AP5" s="82" t="s">
        <v>289</v>
      </c>
      <c r="AQ5" s="93" t="s">
        <v>151</v>
      </c>
    </row>
    <row r="6" spans="1:43" ht="19.5" customHeight="1">
      <c r="A6" s="94" t="s">
        <v>290</v>
      </c>
      <c r="B6" s="95" t="s">
        <v>291</v>
      </c>
      <c r="C6" s="180">
        <v>58.23</v>
      </c>
      <c r="D6" s="96">
        <v>5</v>
      </c>
      <c r="E6" s="98"/>
      <c r="F6" s="117">
        <v>0.25972222222222224</v>
      </c>
      <c r="G6" s="181">
        <f>C6/30</f>
        <v>1.9409999999999998</v>
      </c>
      <c r="H6" s="101"/>
      <c r="I6" s="101"/>
      <c r="J6" s="101"/>
      <c r="K6" s="101"/>
      <c r="L6" s="102"/>
      <c r="M6" s="103"/>
      <c r="N6" s="104"/>
      <c r="O6" s="105"/>
      <c r="P6" s="106"/>
      <c r="Q6" s="107"/>
      <c r="R6" s="101"/>
      <c r="S6" s="103"/>
      <c r="T6" s="101"/>
      <c r="U6" s="108"/>
      <c r="V6" s="101"/>
      <c r="W6" s="101"/>
      <c r="X6" s="101"/>
      <c r="Y6" s="103"/>
      <c r="Z6" s="101"/>
      <c r="AA6" s="101"/>
      <c r="AB6" s="101"/>
      <c r="AC6" s="103"/>
      <c r="AD6" s="109"/>
      <c r="AE6" s="110"/>
      <c r="AF6" s="111"/>
      <c r="AG6" s="102"/>
      <c r="AH6" s="126" t="s">
        <v>292</v>
      </c>
      <c r="AI6" s="101"/>
      <c r="AJ6" s="101"/>
      <c r="AK6" s="101"/>
      <c r="AL6" s="105"/>
      <c r="AM6" s="113"/>
      <c r="AN6" s="101"/>
      <c r="AO6" s="101"/>
      <c r="AP6" s="101"/>
      <c r="AQ6" s="114"/>
    </row>
    <row r="7" spans="1:43" ht="19.5" customHeight="1">
      <c r="A7" s="94" t="s">
        <v>293</v>
      </c>
      <c r="B7" s="95" t="s">
        <v>294</v>
      </c>
      <c r="C7" s="182">
        <v>36.64</v>
      </c>
      <c r="D7" s="96">
        <v>7.15</v>
      </c>
      <c r="E7" s="116"/>
      <c r="F7" s="117">
        <v>0.2701388888888889</v>
      </c>
      <c r="G7" s="181">
        <f>C7/30</f>
        <v>1.2213333333333334</v>
      </c>
      <c r="H7" s="119"/>
      <c r="I7" s="120"/>
      <c r="J7" s="106"/>
      <c r="K7" s="106"/>
      <c r="L7" s="121"/>
      <c r="M7" s="95"/>
      <c r="N7" s="104"/>
      <c r="O7" s="122"/>
      <c r="P7" s="106"/>
      <c r="Q7" s="115"/>
      <c r="R7" s="121"/>
      <c r="S7" s="123"/>
      <c r="T7" s="124"/>
      <c r="U7" s="95"/>
      <c r="V7" s="121"/>
      <c r="W7" s="106"/>
      <c r="X7" s="115"/>
      <c r="Y7" s="125"/>
      <c r="Z7" s="101"/>
      <c r="AA7" s="101"/>
      <c r="AB7" s="101"/>
      <c r="AC7" s="103"/>
      <c r="AD7" s="109"/>
      <c r="AE7" s="110"/>
      <c r="AF7" s="111"/>
      <c r="AG7" s="102"/>
      <c r="AH7" s="126" t="s">
        <v>292</v>
      </c>
      <c r="AI7" s="107"/>
      <c r="AJ7" s="107"/>
      <c r="AK7" s="101"/>
      <c r="AL7" s="105"/>
      <c r="AM7" s="127"/>
      <c r="AN7" s="107"/>
      <c r="AO7" s="107"/>
      <c r="AP7" s="107"/>
      <c r="AQ7" s="128"/>
    </row>
    <row r="8" spans="1:43" ht="19.5" customHeight="1">
      <c r="A8" s="94" t="s">
        <v>316</v>
      </c>
      <c r="B8" s="95" t="s">
        <v>317</v>
      </c>
      <c r="C8" s="180">
        <v>12.61</v>
      </c>
      <c r="D8" s="115">
        <v>2.27</v>
      </c>
      <c r="E8" s="116"/>
      <c r="F8" s="117">
        <v>0.275</v>
      </c>
      <c r="G8" s="181">
        <f>C8/30</f>
        <v>0.42033333333333334</v>
      </c>
      <c r="H8" s="119">
        <v>17.5</v>
      </c>
      <c r="I8" s="120">
        <v>5</v>
      </c>
      <c r="J8" s="106">
        <v>35</v>
      </c>
      <c r="K8" s="106">
        <v>100</v>
      </c>
      <c r="L8" s="121">
        <v>8.33</v>
      </c>
      <c r="M8" s="95">
        <v>400</v>
      </c>
      <c r="N8" s="104">
        <f>H8</f>
        <v>17.5</v>
      </c>
      <c r="O8" s="122">
        <v>18</v>
      </c>
      <c r="P8" s="106">
        <f>H8*H8/O8</f>
        <v>17.01388888888889</v>
      </c>
      <c r="Q8" s="115" t="s">
        <v>318</v>
      </c>
      <c r="R8" s="121">
        <f>K8/O8</f>
        <v>5.555555555555555</v>
      </c>
      <c r="S8" s="129">
        <v>38</v>
      </c>
      <c r="T8" s="124">
        <v>2.6</v>
      </c>
      <c r="U8" s="95">
        <v>200</v>
      </c>
      <c r="V8" s="121">
        <v>2</v>
      </c>
      <c r="W8" s="106"/>
      <c r="X8" s="115" t="s">
        <v>124</v>
      </c>
      <c r="Y8" s="125" t="s">
        <v>319</v>
      </c>
      <c r="Z8" s="121" t="s">
        <v>319</v>
      </c>
      <c r="AA8" s="121" t="s">
        <v>319</v>
      </c>
      <c r="AB8" s="115" t="s">
        <v>319</v>
      </c>
      <c r="AC8" s="130" t="s">
        <v>319</v>
      </c>
      <c r="AD8" s="131" t="s">
        <v>319</v>
      </c>
      <c r="AE8" s="132">
        <v>300</v>
      </c>
      <c r="AF8" s="111" t="s">
        <v>295</v>
      </c>
      <c r="AG8" s="183">
        <v>0.5</v>
      </c>
      <c r="AH8" s="126" t="s">
        <v>296</v>
      </c>
      <c r="AI8" s="101"/>
      <c r="AJ8" s="107"/>
      <c r="AK8" s="101"/>
      <c r="AL8" s="105"/>
      <c r="AM8" s="113"/>
      <c r="AN8" s="107" t="s">
        <v>126</v>
      </c>
      <c r="AO8" s="107" t="s">
        <v>126</v>
      </c>
      <c r="AP8" s="107" t="s">
        <v>134</v>
      </c>
      <c r="AQ8" s="128">
        <f aca="true" t="shared" si="0" ref="AQ8:AQ16">G8/L8</f>
        <v>0.050460184073629455</v>
      </c>
    </row>
    <row r="9" spans="1:43" ht="19.5" customHeight="1">
      <c r="A9" s="133" t="s">
        <v>297</v>
      </c>
      <c r="B9" s="134" t="s">
        <v>298</v>
      </c>
      <c r="C9" s="184">
        <v>3823.7</v>
      </c>
      <c r="D9" s="135">
        <v>781</v>
      </c>
      <c r="E9" s="141" t="s">
        <v>320</v>
      </c>
      <c r="F9" s="117">
        <v>0.28194444444444444</v>
      </c>
      <c r="G9" s="185">
        <f aca="true" t="shared" si="1" ref="G9:G15">C9/D9</f>
        <v>4.895902688860435</v>
      </c>
      <c r="H9" s="138">
        <v>30</v>
      </c>
      <c r="I9" s="139">
        <v>8.45</v>
      </c>
      <c r="J9" s="106">
        <v>40</v>
      </c>
      <c r="K9" s="106">
        <v>92</v>
      </c>
      <c r="L9" s="121">
        <v>7</v>
      </c>
      <c r="M9" s="95">
        <v>200</v>
      </c>
      <c r="N9" s="104">
        <f>H9</f>
        <v>30</v>
      </c>
      <c r="O9" s="122">
        <v>29.4</v>
      </c>
      <c r="P9" s="106">
        <f>H9*H9/O9</f>
        <v>30.612244897959187</v>
      </c>
      <c r="Q9" s="115" t="s">
        <v>321</v>
      </c>
      <c r="R9" s="121">
        <f>K9/O9</f>
        <v>3.1292517006802725</v>
      </c>
      <c r="S9" s="129">
        <v>33</v>
      </c>
      <c r="T9" s="124">
        <v>3.1</v>
      </c>
      <c r="U9" s="95">
        <v>162</v>
      </c>
      <c r="V9" s="121">
        <v>2.84</v>
      </c>
      <c r="W9" s="106">
        <v>4</v>
      </c>
      <c r="X9" s="115" t="s">
        <v>322</v>
      </c>
      <c r="Y9" s="125">
        <v>0.51</v>
      </c>
      <c r="Z9" s="121">
        <v>1.63</v>
      </c>
      <c r="AA9" s="121">
        <v>2.4</v>
      </c>
      <c r="AB9" s="115" t="s">
        <v>322</v>
      </c>
      <c r="AC9" s="130">
        <v>0.0126</v>
      </c>
      <c r="AD9" s="131">
        <v>90</v>
      </c>
      <c r="AE9" s="132">
        <v>230</v>
      </c>
      <c r="AF9" s="111" t="s">
        <v>295</v>
      </c>
      <c r="AG9" s="115">
        <v>30</v>
      </c>
      <c r="AH9" s="126" t="s">
        <v>296</v>
      </c>
      <c r="AI9" s="107" t="s">
        <v>126</v>
      </c>
      <c r="AJ9" s="107" t="s">
        <v>126</v>
      </c>
      <c r="AK9" s="107" t="s">
        <v>319</v>
      </c>
      <c r="AL9" s="140" t="s">
        <v>319</v>
      </c>
      <c r="AM9" s="127" t="s">
        <v>134</v>
      </c>
      <c r="AN9" s="107" t="s">
        <v>126</v>
      </c>
      <c r="AO9" s="107" t="s">
        <v>126</v>
      </c>
      <c r="AP9" s="107" t="s">
        <v>134</v>
      </c>
      <c r="AQ9" s="128">
        <f t="shared" si="0"/>
        <v>0.699414669837205</v>
      </c>
    </row>
    <row r="10" spans="1:43" ht="19.5" customHeight="1">
      <c r="A10" s="133" t="s">
        <v>323</v>
      </c>
      <c r="B10" s="134" t="s">
        <v>324</v>
      </c>
      <c r="C10" s="184">
        <v>26.04</v>
      </c>
      <c r="D10" s="135">
        <v>2.33</v>
      </c>
      <c r="E10" s="136"/>
      <c r="F10" s="117">
        <v>0.29444444444444445</v>
      </c>
      <c r="G10" s="185">
        <f t="shared" si="1"/>
        <v>11.17596566523605</v>
      </c>
      <c r="H10" s="138">
        <v>26.9</v>
      </c>
      <c r="I10" s="139">
        <v>7.61</v>
      </c>
      <c r="J10" s="106">
        <v>45</v>
      </c>
      <c r="K10" s="106">
        <v>105</v>
      </c>
      <c r="L10" s="121">
        <v>7.81</v>
      </c>
      <c r="M10" s="95">
        <v>220</v>
      </c>
      <c r="N10" s="104">
        <f>H10</f>
        <v>26.9</v>
      </c>
      <c r="O10" s="122">
        <v>27</v>
      </c>
      <c r="P10" s="106">
        <f>H10*H10/O10</f>
        <v>26.800370370370366</v>
      </c>
      <c r="Q10" s="115" t="s">
        <v>325</v>
      </c>
      <c r="R10" s="121">
        <f>K10/O10</f>
        <v>3.888888888888889</v>
      </c>
      <c r="S10" s="129">
        <v>33</v>
      </c>
      <c r="T10" s="124">
        <v>3.2</v>
      </c>
      <c r="U10" s="95">
        <v>140</v>
      </c>
      <c r="V10" s="121">
        <v>2.63</v>
      </c>
      <c r="W10" s="106">
        <v>4.22</v>
      </c>
      <c r="X10" s="115" t="s">
        <v>124</v>
      </c>
      <c r="Y10" s="125">
        <v>0.4</v>
      </c>
      <c r="Z10" s="121">
        <v>1.69</v>
      </c>
      <c r="AA10" s="121">
        <v>2.3</v>
      </c>
      <c r="AB10" s="115" t="s">
        <v>124</v>
      </c>
      <c r="AC10" s="130">
        <v>0.013</v>
      </c>
      <c r="AD10" s="131">
        <v>95</v>
      </c>
      <c r="AE10" s="132" t="s">
        <v>326</v>
      </c>
      <c r="AF10" s="111" t="s">
        <v>295</v>
      </c>
      <c r="AG10" s="115" t="s">
        <v>326</v>
      </c>
      <c r="AH10" s="126" t="s">
        <v>292</v>
      </c>
      <c r="AI10" s="107" t="s">
        <v>326</v>
      </c>
      <c r="AJ10" s="107" t="s">
        <v>326</v>
      </c>
      <c r="AK10" s="101"/>
      <c r="AL10" s="105"/>
      <c r="AM10" s="127" t="s">
        <v>134</v>
      </c>
      <c r="AN10" s="107" t="s">
        <v>126</v>
      </c>
      <c r="AO10" s="107" t="s">
        <v>126</v>
      </c>
      <c r="AP10" s="107" t="s">
        <v>134</v>
      </c>
      <c r="AQ10" s="128">
        <f t="shared" si="0"/>
        <v>1.4309815192363702</v>
      </c>
    </row>
    <row r="11" spans="1:43" ht="19.5" customHeight="1">
      <c r="A11" s="133" t="s">
        <v>327</v>
      </c>
      <c r="B11" s="134" t="s">
        <v>328</v>
      </c>
      <c r="C11" s="184">
        <v>1709.5</v>
      </c>
      <c r="D11" s="135">
        <v>168</v>
      </c>
      <c r="E11" s="141" t="s">
        <v>329</v>
      </c>
      <c r="F11" s="117">
        <v>0.3</v>
      </c>
      <c r="G11" s="185">
        <f t="shared" si="1"/>
        <v>10.175595238095237</v>
      </c>
      <c r="H11" s="138">
        <v>29</v>
      </c>
      <c r="I11" s="139">
        <v>7.5</v>
      </c>
      <c r="J11" s="106">
        <v>36.7</v>
      </c>
      <c r="K11" s="106">
        <v>89.3</v>
      </c>
      <c r="L11" s="121">
        <v>7</v>
      </c>
      <c r="M11" s="95">
        <v>240</v>
      </c>
      <c r="N11" s="104">
        <f>H11</f>
        <v>29</v>
      </c>
      <c r="O11" s="122">
        <v>27.5</v>
      </c>
      <c r="P11" s="106">
        <f>H11*H11/O11</f>
        <v>30.581818181818182</v>
      </c>
      <c r="Q11" s="115" t="s">
        <v>330</v>
      </c>
      <c r="R11" s="121">
        <f>K11/O11</f>
        <v>3.247272727272727</v>
      </c>
      <c r="S11" s="129">
        <v>33</v>
      </c>
      <c r="T11" s="124">
        <v>3</v>
      </c>
      <c r="U11" s="95">
        <v>160</v>
      </c>
      <c r="V11" s="121">
        <v>2.7</v>
      </c>
      <c r="W11" s="106">
        <v>3.6</v>
      </c>
      <c r="X11" s="115" t="s">
        <v>124</v>
      </c>
      <c r="Y11" s="125">
        <v>0.44</v>
      </c>
      <c r="Z11" s="121">
        <v>1.86</v>
      </c>
      <c r="AA11" s="121">
        <v>2.4</v>
      </c>
      <c r="AB11" s="115" t="s">
        <v>124</v>
      </c>
      <c r="AC11" s="130">
        <v>0.014</v>
      </c>
      <c r="AD11" s="131">
        <v>90</v>
      </c>
      <c r="AE11" s="132">
        <v>240</v>
      </c>
      <c r="AF11" s="111" t="s">
        <v>295</v>
      </c>
      <c r="AG11" s="115">
        <v>15</v>
      </c>
      <c r="AH11" s="126" t="s">
        <v>292</v>
      </c>
      <c r="AI11" s="107" t="s">
        <v>126</v>
      </c>
      <c r="AJ11" s="107" t="s">
        <v>126</v>
      </c>
      <c r="AK11" s="101"/>
      <c r="AL11" s="140" t="s">
        <v>126</v>
      </c>
      <c r="AM11" s="113"/>
      <c r="AN11" s="107" t="s">
        <v>126</v>
      </c>
      <c r="AO11" s="107" t="s">
        <v>126</v>
      </c>
      <c r="AP11" s="107" t="s">
        <v>134</v>
      </c>
      <c r="AQ11" s="128">
        <f t="shared" si="0"/>
        <v>1.453656462585034</v>
      </c>
    </row>
    <row r="12" spans="1:43" ht="19.5" customHeight="1">
      <c r="A12" s="133" t="s">
        <v>76</v>
      </c>
      <c r="B12" s="134" t="s">
        <v>331</v>
      </c>
      <c r="C12" s="184">
        <v>3036.32</v>
      </c>
      <c r="D12" s="135">
        <v>504</v>
      </c>
      <c r="E12" s="141" t="s">
        <v>332</v>
      </c>
      <c r="F12" s="117">
        <v>0.31527777777777777</v>
      </c>
      <c r="G12" s="185">
        <f t="shared" si="1"/>
        <v>6.024444444444445</v>
      </c>
      <c r="H12" s="138">
        <v>30</v>
      </c>
      <c r="I12" s="139">
        <v>7</v>
      </c>
      <c r="J12" s="106">
        <v>33</v>
      </c>
      <c r="K12" s="106">
        <v>90</v>
      </c>
      <c r="L12" s="121">
        <v>7</v>
      </c>
      <c r="M12" s="95">
        <v>200</v>
      </c>
      <c r="N12" s="104">
        <f aca="true" t="shared" si="2" ref="N12:N18">H12</f>
        <v>30</v>
      </c>
      <c r="O12" s="122">
        <v>26.4</v>
      </c>
      <c r="P12" s="106">
        <f aca="true" t="shared" si="3" ref="P12:P18">H12*H12/O12</f>
        <v>34.09090909090909</v>
      </c>
      <c r="Q12" s="115" t="s">
        <v>333</v>
      </c>
      <c r="R12" s="121">
        <f aca="true" t="shared" si="4" ref="R12:R18">K12/O12</f>
        <v>3.409090909090909</v>
      </c>
      <c r="S12" s="129">
        <v>33</v>
      </c>
      <c r="T12" s="124">
        <v>3.2</v>
      </c>
      <c r="U12" s="95">
        <v>135</v>
      </c>
      <c r="V12" s="121"/>
      <c r="W12" s="106"/>
      <c r="X12" s="115"/>
      <c r="Y12" s="125"/>
      <c r="Z12" s="121"/>
      <c r="AA12" s="121"/>
      <c r="AB12" s="115"/>
      <c r="AC12" s="130"/>
      <c r="AD12" s="131">
        <v>90</v>
      </c>
      <c r="AE12" s="132"/>
      <c r="AF12" s="111" t="s">
        <v>295</v>
      </c>
      <c r="AG12" s="115">
        <v>60</v>
      </c>
      <c r="AH12" s="126" t="s">
        <v>296</v>
      </c>
      <c r="AI12" s="107"/>
      <c r="AJ12" s="107"/>
      <c r="AK12" s="107" t="s">
        <v>126</v>
      </c>
      <c r="AL12" s="140" t="s">
        <v>334</v>
      </c>
      <c r="AM12" s="127" t="s">
        <v>134</v>
      </c>
      <c r="AN12" s="107" t="s">
        <v>126</v>
      </c>
      <c r="AO12" s="107" t="s">
        <v>126</v>
      </c>
      <c r="AP12" s="107" t="s">
        <v>134</v>
      </c>
      <c r="AQ12" s="128">
        <f t="shared" si="0"/>
        <v>0.8606349206349206</v>
      </c>
    </row>
    <row r="13" spans="1:43" ht="19.5" customHeight="1">
      <c r="A13" s="94" t="s">
        <v>335</v>
      </c>
      <c r="B13" s="95" t="s">
        <v>336</v>
      </c>
      <c r="C13" s="182">
        <v>629.04</v>
      </c>
      <c r="D13" s="115">
        <v>83</v>
      </c>
      <c r="E13" s="141" t="s">
        <v>337</v>
      </c>
      <c r="F13" s="117">
        <v>0.33125</v>
      </c>
      <c r="G13" s="181">
        <f t="shared" si="1"/>
        <v>7.578795180722891</v>
      </c>
      <c r="H13" s="138">
        <v>29</v>
      </c>
      <c r="I13" s="139">
        <v>9.4</v>
      </c>
      <c r="J13" s="106">
        <v>33</v>
      </c>
      <c r="K13" s="106">
        <v>91</v>
      </c>
      <c r="L13" s="121">
        <v>7.4</v>
      </c>
      <c r="M13" s="95">
        <v>250</v>
      </c>
      <c r="N13" s="104">
        <f t="shared" si="2"/>
        <v>29</v>
      </c>
      <c r="O13" s="122">
        <v>28.3</v>
      </c>
      <c r="P13" s="106">
        <f t="shared" si="3"/>
        <v>29.717314487632507</v>
      </c>
      <c r="Q13" s="115"/>
      <c r="R13" s="121">
        <f t="shared" si="4"/>
        <v>3.2155477031802118</v>
      </c>
      <c r="S13" s="129"/>
      <c r="T13" s="124"/>
      <c r="U13" s="95">
        <v>153</v>
      </c>
      <c r="V13" s="121"/>
      <c r="W13" s="106"/>
      <c r="X13" s="115"/>
      <c r="Y13" s="125"/>
      <c r="Z13" s="121"/>
      <c r="AA13" s="121"/>
      <c r="AB13" s="115"/>
      <c r="AC13" s="130"/>
      <c r="AD13" s="131"/>
      <c r="AE13" s="132"/>
      <c r="AF13" s="111" t="s">
        <v>295</v>
      </c>
      <c r="AG13" s="115"/>
      <c r="AH13" s="126" t="s">
        <v>296</v>
      </c>
      <c r="AI13" s="107" t="s">
        <v>126</v>
      </c>
      <c r="AJ13" s="107" t="s">
        <v>126</v>
      </c>
      <c r="AK13" s="107" t="s">
        <v>334</v>
      </c>
      <c r="AL13" s="140" t="s">
        <v>334</v>
      </c>
      <c r="AM13" s="186" t="s">
        <v>126</v>
      </c>
      <c r="AN13" s="107" t="s">
        <v>126</v>
      </c>
      <c r="AO13" s="107" t="s">
        <v>126</v>
      </c>
      <c r="AP13" s="107" t="s">
        <v>134</v>
      </c>
      <c r="AQ13" s="128">
        <f t="shared" si="0"/>
        <v>1.0241615109084987</v>
      </c>
    </row>
    <row r="14" spans="1:43" ht="19.5" customHeight="1">
      <c r="A14" s="133" t="s">
        <v>338</v>
      </c>
      <c r="B14" s="134" t="s">
        <v>339</v>
      </c>
      <c r="C14" s="184">
        <v>45.33</v>
      </c>
      <c r="D14" s="135">
        <v>4.87</v>
      </c>
      <c r="E14" s="136"/>
      <c r="F14" s="117">
        <v>0.3375</v>
      </c>
      <c r="G14" s="185">
        <f t="shared" si="1"/>
        <v>9.30800821355236</v>
      </c>
      <c r="H14" s="138">
        <v>28</v>
      </c>
      <c r="I14" s="139">
        <v>7</v>
      </c>
      <c r="J14" s="106">
        <v>40</v>
      </c>
      <c r="K14" s="106">
        <v>90</v>
      </c>
      <c r="L14" s="121">
        <v>7</v>
      </c>
      <c r="M14" s="95">
        <v>350</v>
      </c>
      <c r="N14" s="104">
        <f t="shared" si="2"/>
        <v>28</v>
      </c>
      <c r="O14" s="122">
        <v>20</v>
      </c>
      <c r="P14" s="106">
        <f t="shared" si="3"/>
        <v>39.2</v>
      </c>
      <c r="Q14" s="142" t="s">
        <v>340</v>
      </c>
      <c r="R14" s="121">
        <f t="shared" si="4"/>
        <v>4.5</v>
      </c>
      <c r="S14" s="129">
        <v>40</v>
      </c>
      <c r="T14" s="124">
        <v>3.2</v>
      </c>
      <c r="U14" s="95">
        <v>120</v>
      </c>
      <c r="V14" s="121"/>
      <c r="W14" s="106">
        <v>3</v>
      </c>
      <c r="X14" s="115" t="s">
        <v>124</v>
      </c>
      <c r="Y14" s="125"/>
      <c r="Z14" s="121"/>
      <c r="AA14" s="121"/>
      <c r="AB14" s="115"/>
      <c r="AC14" s="130"/>
      <c r="AD14" s="131">
        <v>60</v>
      </c>
      <c r="AE14" s="132"/>
      <c r="AF14" s="111" t="s">
        <v>295</v>
      </c>
      <c r="AG14" s="115"/>
      <c r="AH14" s="126" t="s">
        <v>292</v>
      </c>
      <c r="AI14" s="107"/>
      <c r="AJ14" s="107"/>
      <c r="AK14" s="107"/>
      <c r="AL14" s="140" t="s">
        <v>134</v>
      </c>
      <c r="AM14" s="127" t="s">
        <v>134</v>
      </c>
      <c r="AN14" s="107" t="s">
        <v>126</v>
      </c>
      <c r="AO14" s="107" t="s">
        <v>126</v>
      </c>
      <c r="AP14" s="107" t="s">
        <v>134</v>
      </c>
      <c r="AQ14" s="128">
        <f t="shared" si="0"/>
        <v>1.3297154590789086</v>
      </c>
    </row>
    <row r="15" spans="1:43" ht="19.5" customHeight="1">
      <c r="A15" s="133" t="s">
        <v>299</v>
      </c>
      <c r="B15" s="134" t="s">
        <v>131</v>
      </c>
      <c r="C15" s="187">
        <v>52.27</v>
      </c>
      <c r="D15" s="135">
        <v>4.28</v>
      </c>
      <c r="E15" s="136"/>
      <c r="F15" s="117">
        <v>0.34652777777777777</v>
      </c>
      <c r="G15" s="185">
        <f t="shared" si="1"/>
        <v>12.212616822429906</v>
      </c>
      <c r="H15" s="138">
        <v>29</v>
      </c>
      <c r="I15" s="139">
        <v>7.92</v>
      </c>
      <c r="J15" s="106">
        <v>39.8</v>
      </c>
      <c r="K15" s="106">
        <v>94.8</v>
      </c>
      <c r="L15" s="121">
        <v>7.5</v>
      </c>
      <c r="M15" s="95">
        <v>235</v>
      </c>
      <c r="N15" s="104">
        <f t="shared" si="2"/>
        <v>29</v>
      </c>
      <c r="O15" s="122">
        <v>28</v>
      </c>
      <c r="P15" s="106">
        <f t="shared" si="3"/>
        <v>30.035714285714285</v>
      </c>
      <c r="Q15" s="115" t="s">
        <v>341</v>
      </c>
      <c r="R15" s="121">
        <f t="shared" si="4"/>
        <v>3.3857142857142857</v>
      </c>
      <c r="S15" s="129">
        <v>35</v>
      </c>
      <c r="T15" s="124">
        <v>3</v>
      </c>
      <c r="U15" s="95"/>
      <c r="V15" s="121">
        <v>1.69</v>
      </c>
      <c r="W15" s="106">
        <v>2.75</v>
      </c>
      <c r="X15" s="115" t="s">
        <v>124</v>
      </c>
      <c r="Y15" s="125">
        <v>0.3</v>
      </c>
      <c r="Z15" s="121">
        <v>1.4</v>
      </c>
      <c r="AA15" s="121">
        <v>2.2</v>
      </c>
      <c r="AB15" s="115" t="s">
        <v>124</v>
      </c>
      <c r="AC15" s="130">
        <v>0.01</v>
      </c>
      <c r="AD15" s="131">
        <v>80</v>
      </c>
      <c r="AE15" s="132">
        <v>260</v>
      </c>
      <c r="AF15" s="111" t="s">
        <v>295</v>
      </c>
      <c r="AG15" s="115">
        <v>5</v>
      </c>
      <c r="AH15" s="126" t="s">
        <v>292</v>
      </c>
      <c r="AI15" s="107" t="s">
        <v>126</v>
      </c>
      <c r="AJ15" s="101"/>
      <c r="AK15" s="107"/>
      <c r="AL15" s="105"/>
      <c r="AM15" s="113"/>
      <c r="AN15" s="107" t="s">
        <v>126</v>
      </c>
      <c r="AO15" s="107" t="s">
        <v>126</v>
      </c>
      <c r="AP15" s="107" t="s">
        <v>134</v>
      </c>
      <c r="AQ15" s="128">
        <f t="shared" si="0"/>
        <v>1.6283489096573207</v>
      </c>
    </row>
    <row r="16" spans="1:43" ht="19.5" customHeight="1">
      <c r="A16" s="94" t="s">
        <v>78</v>
      </c>
      <c r="B16" s="95" t="s">
        <v>132</v>
      </c>
      <c r="C16" s="182">
        <v>1633.49</v>
      </c>
      <c r="D16" s="115">
        <v>199</v>
      </c>
      <c r="E16" s="141" t="s">
        <v>342</v>
      </c>
      <c r="F16" s="117">
        <v>0.3520833333333333</v>
      </c>
      <c r="G16" s="181">
        <f aca="true" t="shared" si="5" ref="G16:G21">C16/D16</f>
        <v>8.208492462311558</v>
      </c>
      <c r="H16" s="138">
        <v>27.2</v>
      </c>
      <c r="I16" s="139">
        <v>8</v>
      </c>
      <c r="J16" s="106">
        <v>49</v>
      </c>
      <c r="K16" s="106">
        <v>107</v>
      </c>
      <c r="L16" s="121">
        <v>7.42</v>
      </c>
      <c r="M16" s="95">
        <v>336</v>
      </c>
      <c r="N16" s="104">
        <f t="shared" si="2"/>
        <v>27.2</v>
      </c>
      <c r="O16" s="122">
        <v>27</v>
      </c>
      <c r="P16" s="106">
        <f t="shared" si="3"/>
        <v>27.40148148148148</v>
      </c>
      <c r="Q16" s="115" t="s">
        <v>343</v>
      </c>
      <c r="R16" s="121">
        <f t="shared" si="4"/>
        <v>3.962962962962963</v>
      </c>
      <c r="S16" s="129">
        <v>35</v>
      </c>
      <c r="T16" s="124">
        <v>3.1</v>
      </c>
      <c r="U16" s="95">
        <v>153</v>
      </c>
      <c r="V16" s="121">
        <v>2.04</v>
      </c>
      <c r="W16" s="106">
        <v>3.84</v>
      </c>
      <c r="X16" s="115" t="s">
        <v>124</v>
      </c>
      <c r="Y16" s="125"/>
      <c r="Z16" s="121">
        <v>2.18</v>
      </c>
      <c r="AA16" s="121">
        <v>2</v>
      </c>
      <c r="AB16" s="115" t="s">
        <v>124</v>
      </c>
      <c r="AC16" s="130"/>
      <c r="AD16" s="131">
        <v>95</v>
      </c>
      <c r="AE16" s="132"/>
      <c r="AF16" s="111" t="s">
        <v>295</v>
      </c>
      <c r="AG16" s="115"/>
      <c r="AH16" s="126" t="s">
        <v>296</v>
      </c>
      <c r="AI16" s="107"/>
      <c r="AJ16" s="107" t="s">
        <v>126</v>
      </c>
      <c r="AK16" s="107" t="s">
        <v>344</v>
      </c>
      <c r="AL16" s="140" t="s">
        <v>126</v>
      </c>
      <c r="AM16" s="127" t="s">
        <v>134</v>
      </c>
      <c r="AN16" s="107" t="s">
        <v>126</v>
      </c>
      <c r="AO16" s="107" t="s">
        <v>126</v>
      </c>
      <c r="AP16" s="107" t="s">
        <v>134</v>
      </c>
      <c r="AQ16" s="128">
        <f t="shared" si="0"/>
        <v>1.10626583050021</v>
      </c>
    </row>
    <row r="17" spans="1:43" ht="19.5" customHeight="1">
      <c r="A17" s="94" t="s">
        <v>345</v>
      </c>
      <c r="B17" s="95" t="s">
        <v>346</v>
      </c>
      <c r="C17" s="182">
        <v>25</v>
      </c>
      <c r="D17" s="115"/>
      <c r="E17" s="141"/>
      <c r="F17" s="117">
        <v>0.3576388888888889</v>
      </c>
      <c r="G17" s="181"/>
      <c r="H17" s="138">
        <v>13.5</v>
      </c>
      <c r="I17" s="139">
        <v>8</v>
      </c>
      <c r="J17" s="106">
        <v>60</v>
      </c>
      <c r="K17" s="106">
        <v>120</v>
      </c>
      <c r="L17" s="121">
        <v>6.94</v>
      </c>
      <c r="M17" s="95"/>
      <c r="N17" s="104">
        <f t="shared" si="2"/>
        <v>13.5</v>
      </c>
      <c r="O17" s="122">
        <v>42</v>
      </c>
      <c r="P17" s="106">
        <f t="shared" si="3"/>
        <v>4.339285714285714</v>
      </c>
      <c r="Q17" s="115"/>
      <c r="R17" s="121">
        <f t="shared" si="4"/>
        <v>2.857142857142857</v>
      </c>
      <c r="S17" s="129"/>
      <c r="T17" s="124"/>
      <c r="U17" s="95"/>
      <c r="V17" s="121">
        <v>1.96</v>
      </c>
      <c r="W17" s="106"/>
      <c r="X17" s="115"/>
      <c r="Y17" s="125"/>
      <c r="Z17" s="121"/>
      <c r="AA17" s="121"/>
      <c r="AB17" s="115"/>
      <c r="AC17" s="130"/>
      <c r="AD17" s="131"/>
      <c r="AE17" s="132"/>
      <c r="AF17" s="111" t="s">
        <v>295</v>
      </c>
      <c r="AG17" s="115"/>
      <c r="AH17" s="126" t="s">
        <v>292</v>
      </c>
      <c r="AI17" s="101"/>
      <c r="AJ17" s="107"/>
      <c r="AK17" s="107" t="s">
        <v>134</v>
      </c>
      <c r="AL17" s="140" t="s">
        <v>344</v>
      </c>
      <c r="AM17" s="113"/>
      <c r="AN17" s="107" t="s">
        <v>126</v>
      </c>
      <c r="AO17" s="107" t="s">
        <v>126</v>
      </c>
      <c r="AP17" s="107" t="s">
        <v>134</v>
      </c>
      <c r="AQ17" s="128"/>
    </row>
    <row r="18" spans="1:43" ht="19.5" customHeight="1">
      <c r="A18" s="94" t="s">
        <v>58</v>
      </c>
      <c r="B18" s="95" t="s">
        <v>135</v>
      </c>
      <c r="C18" s="182">
        <v>2187.94</v>
      </c>
      <c r="D18" s="115">
        <v>1602</v>
      </c>
      <c r="E18" s="141" t="s">
        <v>347</v>
      </c>
      <c r="F18" s="117">
        <v>0.3645833333333333</v>
      </c>
      <c r="G18" s="181">
        <f t="shared" si="5"/>
        <v>1.3657553058676655</v>
      </c>
      <c r="H18" s="138">
        <v>32</v>
      </c>
      <c r="I18" s="139">
        <v>6.25</v>
      </c>
      <c r="J18" s="106">
        <v>35</v>
      </c>
      <c r="K18" s="106">
        <v>99</v>
      </c>
      <c r="L18" s="121">
        <v>7.7</v>
      </c>
      <c r="M18" s="95">
        <v>230</v>
      </c>
      <c r="N18" s="104">
        <f t="shared" si="2"/>
        <v>32</v>
      </c>
      <c r="O18" s="122">
        <v>28.5</v>
      </c>
      <c r="P18" s="106">
        <f t="shared" si="3"/>
        <v>35.92982456140351</v>
      </c>
      <c r="Q18" s="115" t="s">
        <v>348</v>
      </c>
      <c r="R18" s="121">
        <f t="shared" si="4"/>
        <v>3.473684210526316</v>
      </c>
      <c r="S18" s="129"/>
      <c r="T18" s="124">
        <v>3.4</v>
      </c>
      <c r="U18" s="95">
        <v>148</v>
      </c>
      <c r="V18" s="121">
        <v>1.93</v>
      </c>
      <c r="W18" s="106">
        <v>3.8</v>
      </c>
      <c r="X18" s="115" t="s">
        <v>124</v>
      </c>
      <c r="Y18" s="125">
        <v>0.33</v>
      </c>
      <c r="Z18" s="121">
        <v>1.91</v>
      </c>
      <c r="AA18" s="121">
        <v>2.57</v>
      </c>
      <c r="AB18" s="115" t="s">
        <v>124</v>
      </c>
      <c r="AC18" s="130">
        <v>0.011</v>
      </c>
      <c r="AD18" s="131">
        <v>90</v>
      </c>
      <c r="AE18" s="132">
        <v>300</v>
      </c>
      <c r="AF18" s="111" t="s">
        <v>295</v>
      </c>
      <c r="AG18" s="115">
        <v>60</v>
      </c>
      <c r="AH18" s="126" t="s">
        <v>296</v>
      </c>
      <c r="AI18" s="101"/>
      <c r="AJ18" s="107" t="s">
        <v>126</v>
      </c>
      <c r="AK18" s="107" t="s">
        <v>126</v>
      </c>
      <c r="AL18" s="105"/>
      <c r="AM18" s="113"/>
      <c r="AN18" s="107" t="s">
        <v>126</v>
      </c>
      <c r="AO18" s="107" t="s">
        <v>126</v>
      </c>
      <c r="AP18" s="107" t="s">
        <v>134</v>
      </c>
      <c r="AQ18" s="128">
        <f>G18/L18</f>
        <v>0.17737081894385265</v>
      </c>
    </row>
    <row r="19" spans="1:43" ht="19.5" customHeight="1">
      <c r="A19" s="94" t="s">
        <v>349</v>
      </c>
      <c r="B19" s="95" t="s">
        <v>300</v>
      </c>
      <c r="C19" s="182">
        <v>218.44</v>
      </c>
      <c r="D19" s="115"/>
      <c r="E19" s="116"/>
      <c r="F19" s="117">
        <v>0.37152777777777773</v>
      </c>
      <c r="G19" s="181"/>
      <c r="H19" s="138">
        <v>22</v>
      </c>
      <c r="I19" s="139">
        <v>6.5</v>
      </c>
      <c r="J19" s="106">
        <v>25.9</v>
      </c>
      <c r="K19" s="106">
        <v>67.9</v>
      </c>
      <c r="L19" s="121">
        <v>7.5</v>
      </c>
      <c r="M19" s="95">
        <v>280</v>
      </c>
      <c r="N19" s="104">
        <f>H19</f>
        <v>22</v>
      </c>
      <c r="O19" s="122">
        <v>18.7</v>
      </c>
      <c r="P19" s="106">
        <f>H19*H19/O19</f>
        <v>25.88235294117647</v>
      </c>
      <c r="Q19" s="115" t="s">
        <v>350</v>
      </c>
      <c r="R19" s="121">
        <f>K19/O19</f>
        <v>3.631016042780749</v>
      </c>
      <c r="S19" s="129">
        <v>34</v>
      </c>
      <c r="T19" s="124">
        <v>3</v>
      </c>
      <c r="U19" s="95">
        <v>140</v>
      </c>
      <c r="V19" s="121">
        <v>1.22</v>
      </c>
      <c r="W19" s="106">
        <v>2.3</v>
      </c>
      <c r="X19" s="115" t="s">
        <v>124</v>
      </c>
      <c r="Y19" s="125">
        <v>0.34</v>
      </c>
      <c r="Z19" s="121">
        <v>0.98</v>
      </c>
      <c r="AA19" s="121">
        <v>1.6</v>
      </c>
      <c r="AB19" s="115" t="s">
        <v>124</v>
      </c>
      <c r="AC19" s="130">
        <v>0.012</v>
      </c>
      <c r="AD19" s="131">
        <v>70</v>
      </c>
      <c r="AE19" s="132">
        <v>250</v>
      </c>
      <c r="AF19" s="111" t="s">
        <v>295</v>
      </c>
      <c r="AG19" s="115"/>
      <c r="AH19" s="126" t="s">
        <v>292</v>
      </c>
      <c r="AI19" s="107" t="s">
        <v>126</v>
      </c>
      <c r="AJ19" s="101"/>
      <c r="AK19" s="107" t="s">
        <v>126</v>
      </c>
      <c r="AL19" s="105"/>
      <c r="AM19" s="113"/>
      <c r="AN19" s="107" t="s">
        <v>126</v>
      </c>
      <c r="AO19" s="107" t="s">
        <v>126</v>
      </c>
      <c r="AP19" s="107" t="s">
        <v>134</v>
      </c>
      <c r="AQ19" s="128"/>
    </row>
    <row r="20" spans="1:43" ht="19.5" customHeight="1">
      <c r="A20" s="94" t="s">
        <v>42</v>
      </c>
      <c r="B20" s="95" t="s">
        <v>127</v>
      </c>
      <c r="C20" s="182">
        <v>708.5</v>
      </c>
      <c r="D20" s="115">
        <v>93</v>
      </c>
      <c r="E20" s="141" t="s">
        <v>351</v>
      </c>
      <c r="F20" s="117">
        <v>0.38819444444444445</v>
      </c>
      <c r="G20" s="181">
        <f t="shared" si="5"/>
        <v>7.618279569892473</v>
      </c>
      <c r="H20" s="138">
        <v>29</v>
      </c>
      <c r="I20" s="139">
        <v>7.35</v>
      </c>
      <c r="J20" s="106">
        <v>39</v>
      </c>
      <c r="K20" s="106">
        <v>89.5</v>
      </c>
      <c r="L20" s="121">
        <v>6.85</v>
      </c>
      <c r="M20" s="95">
        <v>205</v>
      </c>
      <c r="N20" s="104">
        <f>H20</f>
        <v>29</v>
      </c>
      <c r="O20" s="122">
        <v>27.4</v>
      </c>
      <c r="P20" s="106">
        <f>H20*H20/O20</f>
        <v>30.693430656934307</v>
      </c>
      <c r="Q20" s="115" t="s">
        <v>350</v>
      </c>
      <c r="R20" s="121">
        <f>K20/O20</f>
        <v>3.266423357664234</v>
      </c>
      <c r="S20" s="129">
        <v>36</v>
      </c>
      <c r="T20" s="124">
        <v>2.9</v>
      </c>
      <c r="U20" s="95">
        <v>115</v>
      </c>
      <c r="V20" s="121">
        <v>1.94</v>
      </c>
      <c r="W20" s="106"/>
      <c r="X20" s="115" t="s">
        <v>124</v>
      </c>
      <c r="Y20" s="125"/>
      <c r="Z20" s="121">
        <v>1.51</v>
      </c>
      <c r="AA20" s="121"/>
      <c r="AB20" s="115" t="s">
        <v>124</v>
      </c>
      <c r="AC20" s="130"/>
      <c r="AD20" s="131">
        <v>75</v>
      </c>
      <c r="AE20" s="132">
        <v>240</v>
      </c>
      <c r="AF20" s="111" t="s">
        <v>295</v>
      </c>
      <c r="AG20" s="115"/>
      <c r="AH20" s="126" t="s">
        <v>296</v>
      </c>
      <c r="AI20" s="101"/>
      <c r="AJ20" s="107" t="s">
        <v>126</v>
      </c>
      <c r="AK20" s="101"/>
      <c r="AL20" s="105"/>
      <c r="AM20" s="186" t="s">
        <v>126</v>
      </c>
      <c r="AN20" s="107" t="s">
        <v>126</v>
      </c>
      <c r="AO20" s="107" t="s">
        <v>126</v>
      </c>
      <c r="AP20" s="107" t="s">
        <v>134</v>
      </c>
      <c r="AQ20" s="128">
        <f>G20/L20</f>
        <v>1.1121576014441568</v>
      </c>
    </row>
    <row r="21" spans="1:43" ht="19.5" customHeight="1">
      <c r="A21" s="94" t="s">
        <v>64</v>
      </c>
      <c r="B21" s="95" t="s">
        <v>129</v>
      </c>
      <c r="C21" s="182">
        <v>2182.86</v>
      </c>
      <c r="D21" s="115">
        <v>290</v>
      </c>
      <c r="E21" s="141" t="s">
        <v>352</v>
      </c>
      <c r="F21" s="117">
        <v>0.3993055555555556</v>
      </c>
      <c r="G21" s="181">
        <f t="shared" si="5"/>
        <v>7.527103448275862</v>
      </c>
      <c r="H21" s="138">
        <v>23</v>
      </c>
      <c r="I21" s="139">
        <v>6.4</v>
      </c>
      <c r="J21" s="106">
        <v>34</v>
      </c>
      <c r="K21" s="106">
        <v>94</v>
      </c>
      <c r="L21" s="121">
        <v>9</v>
      </c>
      <c r="M21" s="95">
        <v>286</v>
      </c>
      <c r="N21" s="104">
        <f>H21</f>
        <v>23</v>
      </c>
      <c r="O21" s="122">
        <v>16.2</v>
      </c>
      <c r="P21" s="106">
        <f>H21*H21/O21</f>
        <v>32.65432098765432</v>
      </c>
      <c r="Q21" s="115" t="s">
        <v>348</v>
      </c>
      <c r="R21" s="121">
        <f>K21/O21</f>
        <v>5.802469135802469</v>
      </c>
      <c r="S21" s="129">
        <v>36</v>
      </c>
      <c r="T21" s="124">
        <v>2.8</v>
      </c>
      <c r="U21" s="95">
        <v>144</v>
      </c>
      <c r="V21" s="121">
        <v>1.31</v>
      </c>
      <c r="W21" s="106">
        <v>2.94</v>
      </c>
      <c r="X21" s="115" t="s">
        <v>124</v>
      </c>
      <c r="Y21" s="125">
        <v>0.46</v>
      </c>
      <c r="Z21" s="121">
        <v>0.99</v>
      </c>
      <c r="AA21" s="121">
        <v>2.1</v>
      </c>
      <c r="AB21" s="115" t="s">
        <v>124</v>
      </c>
      <c r="AC21" s="130">
        <v>0.0131</v>
      </c>
      <c r="AD21" s="131">
        <v>100</v>
      </c>
      <c r="AE21" s="132">
        <v>305</v>
      </c>
      <c r="AF21" s="111" t="s">
        <v>295</v>
      </c>
      <c r="AG21" s="115">
        <v>20</v>
      </c>
      <c r="AH21" s="126" t="s">
        <v>292</v>
      </c>
      <c r="AI21" s="101"/>
      <c r="AJ21" s="107" t="s">
        <v>126</v>
      </c>
      <c r="AK21" s="101"/>
      <c r="AL21" s="140" t="s">
        <v>126</v>
      </c>
      <c r="AM21" s="113"/>
      <c r="AN21" s="107" t="s">
        <v>126</v>
      </c>
      <c r="AO21" s="107" t="s">
        <v>126</v>
      </c>
      <c r="AP21" s="107" t="s">
        <v>134</v>
      </c>
      <c r="AQ21" s="128">
        <f>G21/L21</f>
        <v>0.8363448275862069</v>
      </c>
    </row>
    <row r="22" spans="1:43" ht="19.5" customHeight="1">
      <c r="A22" s="146"/>
      <c r="B22" s="147"/>
      <c r="C22" s="148"/>
      <c r="D22" s="148"/>
      <c r="E22" s="149"/>
      <c r="F22" s="150"/>
      <c r="G22" s="151"/>
      <c r="H22" s="152"/>
      <c r="I22" s="152"/>
      <c r="J22" s="152"/>
      <c r="K22" s="152"/>
      <c r="L22" s="153"/>
      <c r="M22" s="154"/>
      <c r="N22" s="155"/>
      <c r="O22" s="156"/>
      <c r="P22" s="152"/>
      <c r="Q22" s="157"/>
      <c r="R22" s="152"/>
      <c r="S22" s="154"/>
      <c r="T22" s="152"/>
      <c r="U22" s="158"/>
      <c r="V22" s="152"/>
      <c r="W22" s="152"/>
      <c r="X22" s="152"/>
      <c r="Y22" s="154"/>
      <c r="Z22" s="152"/>
      <c r="AA22" s="152"/>
      <c r="AB22" s="152"/>
      <c r="AC22" s="154"/>
      <c r="AD22" s="159"/>
      <c r="AE22" s="160"/>
      <c r="AF22" s="161"/>
      <c r="AG22" s="153"/>
      <c r="AH22" s="162"/>
      <c r="AI22" s="152"/>
      <c r="AJ22" s="152"/>
      <c r="AK22" s="152"/>
      <c r="AL22" s="156"/>
      <c r="AM22" s="163"/>
      <c r="AN22" s="152"/>
      <c r="AO22" s="152"/>
      <c r="AP22" s="152"/>
      <c r="AQ22" s="164"/>
    </row>
    <row r="23" spans="34:39" ht="13.5">
      <c r="AH23" s="73" t="s">
        <v>301</v>
      </c>
      <c r="AM23" s="73" t="s">
        <v>353</v>
      </c>
    </row>
    <row r="24" spans="34:39" ht="13.5">
      <c r="AH24" s="73" t="s">
        <v>302</v>
      </c>
      <c r="AM24" s="73" t="s">
        <v>303</v>
      </c>
    </row>
    <row r="25" ht="13.5">
      <c r="E25" s="165"/>
    </row>
    <row r="29" spans="1:26" ht="19.5" customHeight="1">
      <c r="A29" s="166"/>
      <c r="B29" s="167"/>
      <c r="C29" s="79" t="s">
        <v>304</v>
      </c>
      <c r="D29" s="79"/>
      <c r="E29" s="79"/>
      <c r="F29" s="79"/>
      <c r="G29" s="79"/>
      <c r="H29" s="79"/>
      <c r="I29" s="79"/>
      <c r="J29" s="79"/>
      <c r="K29" s="79"/>
      <c r="L29" s="79"/>
      <c r="M29" s="79"/>
      <c r="N29" s="79"/>
      <c r="O29" s="79"/>
      <c r="P29" s="79"/>
      <c r="Q29" s="79"/>
      <c r="R29" s="79"/>
      <c r="S29" s="75" t="s">
        <v>305</v>
      </c>
      <c r="T29" s="79"/>
      <c r="U29" s="79"/>
      <c r="V29" s="79"/>
      <c r="W29" s="79"/>
      <c r="X29" s="79"/>
      <c r="Y29" s="79"/>
      <c r="Z29" s="188" t="s">
        <v>354</v>
      </c>
    </row>
    <row r="30" spans="1:26" ht="19.5" customHeight="1">
      <c r="A30" s="168" t="str">
        <f aca="true" t="shared" si="6" ref="A30:B45">A6</f>
        <v>J21</v>
      </c>
      <c r="B30" s="95" t="str">
        <f t="shared" si="6"/>
        <v>金沢工業大学</v>
      </c>
      <c r="C30" s="170" t="s">
        <v>355</v>
      </c>
      <c r="D30" s="171"/>
      <c r="E30" s="171"/>
      <c r="F30" s="171"/>
      <c r="G30" s="171"/>
      <c r="H30" s="171"/>
      <c r="I30" s="171"/>
      <c r="J30" s="171"/>
      <c r="K30" s="171"/>
      <c r="L30" s="171"/>
      <c r="M30" s="171"/>
      <c r="N30" s="171"/>
      <c r="O30" s="171"/>
      <c r="P30" s="171"/>
      <c r="Q30" s="171"/>
      <c r="R30" s="171"/>
      <c r="S30" s="170"/>
      <c r="T30" s="171"/>
      <c r="U30" s="171"/>
      <c r="V30" s="171"/>
      <c r="W30" s="171"/>
      <c r="X30" s="171"/>
      <c r="Y30" s="171"/>
      <c r="Z30" s="189">
        <v>2</v>
      </c>
    </row>
    <row r="31" spans="1:26" ht="19.5" customHeight="1">
      <c r="A31" s="94" t="str">
        <f t="shared" si="6"/>
        <v>H90</v>
      </c>
      <c r="B31" s="95" t="str">
        <f t="shared" si="6"/>
        <v>芝浦工業大学</v>
      </c>
      <c r="C31" s="172" t="s">
        <v>306</v>
      </c>
      <c r="D31" s="173"/>
      <c r="E31" s="173"/>
      <c r="F31" s="173"/>
      <c r="G31" s="173"/>
      <c r="H31" s="173"/>
      <c r="I31" s="173"/>
      <c r="J31" s="173"/>
      <c r="K31" s="173"/>
      <c r="L31" s="173"/>
      <c r="M31" s="173"/>
      <c r="N31" s="173"/>
      <c r="O31" s="173"/>
      <c r="P31" s="173"/>
      <c r="Q31" s="173"/>
      <c r="R31" s="173"/>
      <c r="S31" s="172" t="s">
        <v>356</v>
      </c>
      <c r="T31" s="173"/>
      <c r="U31" s="173"/>
      <c r="V31" s="173"/>
      <c r="W31" s="173"/>
      <c r="X31" s="173"/>
      <c r="Y31" s="173"/>
      <c r="Z31" s="190">
        <v>9</v>
      </c>
    </row>
    <row r="32" spans="1:43" ht="19.5" customHeight="1">
      <c r="A32" s="94" t="str">
        <f t="shared" si="6"/>
        <v>K29</v>
      </c>
      <c r="B32" s="95" t="str">
        <f t="shared" si="6"/>
        <v>ﾄﾞﾎﾞﾝ会</v>
      </c>
      <c r="C32" s="172" t="s">
        <v>357</v>
      </c>
      <c r="D32" s="173"/>
      <c r="E32" s="173"/>
      <c r="F32" s="173"/>
      <c r="G32" s="173"/>
      <c r="H32" s="173"/>
      <c r="I32" s="173"/>
      <c r="J32" s="173"/>
      <c r="K32" s="173"/>
      <c r="L32" s="173"/>
      <c r="M32" s="173"/>
      <c r="N32" s="173"/>
      <c r="O32" s="173"/>
      <c r="P32" s="173"/>
      <c r="Q32" s="173"/>
      <c r="R32" s="173"/>
      <c r="S32" s="172" t="s">
        <v>358</v>
      </c>
      <c r="T32" s="173"/>
      <c r="U32" s="173"/>
      <c r="V32" s="173"/>
      <c r="W32" s="173"/>
      <c r="X32" s="173"/>
      <c r="Y32" s="173"/>
      <c r="Z32" s="190">
        <v>3</v>
      </c>
      <c r="AB32" s="209" t="s">
        <v>412</v>
      </c>
      <c r="AC32" s="193" t="s">
        <v>413</v>
      </c>
      <c r="AD32" s="194"/>
      <c r="AE32" s="194"/>
      <c r="AF32" s="194"/>
      <c r="AG32" s="194"/>
      <c r="AH32" s="194"/>
      <c r="AI32" s="194"/>
      <c r="AJ32" s="194"/>
      <c r="AK32" s="194"/>
      <c r="AL32" s="194"/>
      <c r="AM32" s="194"/>
      <c r="AN32" s="191" t="s">
        <v>414</v>
      </c>
      <c r="AO32" s="194"/>
      <c r="AP32" s="194"/>
      <c r="AQ32" s="192"/>
    </row>
    <row r="33" spans="1:43" ht="19.5" customHeight="1">
      <c r="A33" s="133" t="str">
        <f t="shared" si="6"/>
        <v>H25</v>
      </c>
      <c r="B33" s="134" t="str">
        <f t="shared" si="6"/>
        <v>東京工業大学</v>
      </c>
      <c r="C33" s="172" t="s">
        <v>359</v>
      </c>
      <c r="D33" s="173"/>
      <c r="E33" s="173"/>
      <c r="F33" s="173"/>
      <c r="G33" s="173"/>
      <c r="H33" s="173"/>
      <c r="I33" s="173"/>
      <c r="J33" s="173"/>
      <c r="K33" s="173"/>
      <c r="L33" s="173"/>
      <c r="M33" s="173"/>
      <c r="N33" s="173"/>
      <c r="O33" s="173"/>
      <c r="P33" s="173"/>
      <c r="Q33" s="173"/>
      <c r="R33" s="173"/>
      <c r="S33" s="172" t="s">
        <v>360</v>
      </c>
      <c r="T33" s="173"/>
      <c r="U33" s="173"/>
      <c r="V33" s="173"/>
      <c r="W33" s="173"/>
      <c r="X33" s="173"/>
      <c r="Y33" s="173"/>
      <c r="Z33" s="190">
        <v>9</v>
      </c>
      <c r="AB33" s="209" t="s">
        <v>361</v>
      </c>
      <c r="AC33" s="193" t="s">
        <v>362</v>
      </c>
      <c r="AD33" s="194"/>
      <c r="AE33" s="194"/>
      <c r="AF33" s="194"/>
      <c r="AG33" s="194"/>
      <c r="AH33" s="194"/>
      <c r="AI33" s="194"/>
      <c r="AJ33" s="194"/>
      <c r="AK33" s="194"/>
      <c r="AL33" s="194"/>
      <c r="AM33" s="194"/>
      <c r="AN33" s="191"/>
      <c r="AO33" s="194"/>
      <c r="AP33" s="194"/>
      <c r="AQ33" s="192"/>
    </row>
    <row r="34" spans="1:43" ht="19.5" customHeight="1">
      <c r="A34" s="133" t="str">
        <f t="shared" si="6"/>
        <v>H55</v>
      </c>
      <c r="B34" s="134" t="str">
        <f t="shared" si="6"/>
        <v>第一工業大学</v>
      </c>
      <c r="C34" s="172" t="s">
        <v>363</v>
      </c>
      <c r="D34" s="173"/>
      <c r="E34" s="173"/>
      <c r="F34" s="173"/>
      <c r="G34" s="173"/>
      <c r="H34" s="173"/>
      <c r="I34" s="173"/>
      <c r="J34" s="173"/>
      <c r="K34" s="173"/>
      <c r="L34" s="173"/>
      <c r="M34" s="173"/>
      <c r="N34" s="173"/>
      <c r="O34" s="173"/>
      <c r="P34" s="173"/>
      <c r="Q34" s="173"/>
      <c r="R34" s="173"/>
      <c r="S34" s="172" t="s">
        <v>364</v>
      </c>
      <c r="T34" s="173"/>
      <c r="U34" s="173"/>
      <c r="V34" s="173"/>
      <c r="W34" s="173"/>
      <c r="X34" s="173"/>
      <c r="Y34" s="173"/>
      <c r="Z34" s="190">
        <v>3</v>
      </c>
      <c r="AB34" s="210"/>
      <c r="AC34" s="197" t="s">
        <v>365</v>
      </c>
      <c r="AD34" s="197"/>
      <c r="AE34" s="197"/>
      <c r="AF34" s="197"/>
      <c r="AG34" s="197"/>
      <c r="AH34" s="197"/>
      <c r="AI34" s="197"/>
      <c r="AJ34" s="197"/>
      <c r="AK34" s="197"/>
      <c r="AL34" s="197"/>
      <c r="AM34" s="197"/>
      <c r="AN34" s="195"/>
      <c r="AO34" s="197"/>
      <c r="AP34" s="197"/>
      <c r="AQ34" s="196"/>
    </row>
    <row r="35" spans="1:43" ht="19.5" customHeight="1">
      <c r="A35" s="133" t="str">
        <f t="shared" si="6"/>
        <v>J75</v>
      </c>
      <c r="B35" s="134" t="str">
        <f t="shared" si="6"/>
        <v>東北大学</v>
      </c>
      <c r="C35" s="172"/>
      <c r="D35" s="173"/>
      <c r="E35" s="173"/>
      <c r="F35" s="173"/>
      <c r="G35" s="173"/>
      <c r="H35" s="173"/>
      <c r="I35" s="173"/>
      <c r="J35" s="173"/>
      <c r="K35" s="173"/>
      <c r="L35" s="173"/>
      <c r="M35" s="173"/>
      <c r="N35" s="173"/>
      <c r="O35" s="173"/>
      <c r="P35" s="173"/>
      <c r="Q35" s="173"/>
      <c r="R35" s="173"/>
      <c r="S35" s="172" t="s">
        <v>366</v>
      </c>
      <c r="T35" s="173"/>
      <c r="U35" s="173"/>
      <c r="V35" s="173"/>
      <c r="W35" s="173"/>
      <c r="X35" s="173"/>
      <c r="Y35" s="173"/>
      <c r="Z35" s="190">
        <v>7</v>
      </c>
      <c r="AB35" s="210"/>
      <c r="AC35" s="197" t="s">
        <v>422</v>
      </c>
      <c r="AD35" s="197"/>
      <c r="AE35" s="197"/>
      <c r="AF35" s="197"/>
      <c r="AG35" s="197"/>
      <c r="AH35" s="197"/>
      <c r="AI35" s="197"/>
      <c r="AJ35" s="197"/>
      <c r="AK35" s="197"/>
      <c r="AL35" s="197"/>
      <c r="AM35" s="197"/>
      <c r="AN35" s="195" t="s">
        <v>416</v>
      </c>
      <c r="AO35" s="197"/>
      <c r="AP35" s="197"/>
      <c r="AQ35" s="196"/>
    </row>
    <row r="36" spans="1:43" ht="19.5" customHeight="1">
      <c r="A36" s="133" t="str">
        <f t="shared" si="6"/>
        <v>H93</v>
      </c>
      <c r="B36" s="134" t="str">
        <f t="shared" si="6"/>
        <v>豊田人力愛好会</v>
      </c>
      <c r="C36" s="172" t="s">
        <v>367</v>
      </c>
      <c r="D36" s="173"/>
      <c r="E36" s="173"/>
      <c r="F36" s="173"/>
      <c r="G36" s="173"/>
      <c r="H36" s="173"/>
      <c r="I36" s="173"/>
      <c r="J36" s="173"/>
      <c r="K36" s="173"/>
      <c r="L36" s="173"/>
      <c r="M36" s="173"/>
      <c r="N36" s="173"/>
      <c r="O36" s="173"/>
      <c r="P36" s="173"/>
      <c r="Q36" s="173"/>
      <c r="R36" s="173"/>
      <c r="S36" s="172" t="s">
        <v>368</v>
      </c>
      <c r="T36" s="173"/>
      <c r="U36" s="173"/>
      <c r="V36" s="173"/>
      <c r="W36" s="173"/>
      <c r="X36" s="173"/>
      <c r="Y36" s="173"/>
      <c r="Z36" s="190">
        <v>9</v>
      </c>
      <c r="AB36" s="210"/>
      <c r="AC36" s="197" t="s">
        <v>420</v>
      </c>
      <c r="AD36" s="197"/>
      <c r="AE36" s="197"/>
      <c r="AF36" s="197"/>
      <c r="AG36" s="197"/>
      <c r="AH36" s="197"/>
      <c r="AI36" s="197"/>
      <c r="AJ36" s="197"/>
      <c r="AK36" s="197"/>
      <c r="AL36" s="197"/>
      <c r="AM36" s="197"/>
      <c r="AN36" s="195"/>
      <c r="AO36" s="197"/>
      <c r="AP36" s="197"/>
      <c r="AQ36" s="196"/>
    </row>
    <row r="37" spans="1:43" ht="19.5" customHeight="1">
      <c r="A37" s="94" t="str">
        <f t="shared" si="6"/>
        <v>H05</v>
      </c>
      <c r="B37" s="95" t="str">
        <f t="shared" si="6"/>
        <v>Cool Thrust</v>
      </c>
      <c r="C37" s="172" t="s">
        <v>369</v>
      </c>
      <c r="D37" s="173"/>
      <c r="E37" s="173"/>
      <c r="F37" s="173"/>
      <c r="G37" s="173"/>
      <c r="H37" s="173"/>
      <c r="I37" s="173"/>
      <c r="J37" s="173"/>
      <c r="K37" s="173"/>
      <c r="L37" s="173"/>
      <c r="M37" s="173"/>
      <c r="N37" s="173"/>
      <c r="O37" s="173"/>
      <c r="P37" s="173"/>
      <c r="Q37" s="173"/>
      <c r="R37" s="173"/>
      <c r="S37" s="172" t="s">
        <v>370</v>
      </c>
      <c r="T37" s="173"/>
      <c r="U37" s="173"/>
      <c r="V37" s="173"/>
      <c r="W37" s="173"/>
      <c r="X37" s="173"/>
      <c r="Y37" s="173"/>
      <c r="Z37" s="190">
        <v>9</v>
      </c>
      <c r="AB37" s="211"/>
      <c r="AC37" s="200" t="s">
        <v>421</v>
      </c>
      <c r="AD37" s="200"/>
      <c r="AE37" s="200"/>
      <c r="AF37" s="200"/>
      <c r="AG37" s="200"/>
      <c r="AH37" s="200"/>
      <c r="AI37" s="200"/>
      <c r="AJ37" s="200"/>
      <c r="AK37" s="200"/>
      <c r="AL37" s="200"/>
      <c r="AM37" s="200"/>
      <c r="AN37" s="198"/>
      <c r="AO37" s="200"/>
      <c r="AP37" s="200"/>
      <c r="AQ37" s="199"/>
    </row>
    <row r="38" spans="1:43" ht="19.5" customHeight="1">
      <c r="A38" s="133" t="str">
        <f t="shared" si="6"/>
        <v>J54</v>
      </c>
      <c r="B38" s="134" t="str">
        <f t="shared" si="6"/>
        <v>近畿大学</v>
      </c>
      <c r="C38" s="172"/>
      <c r="D38" s="173"/>
      <c r="E38" s="173"/>
      <c r="F38" s="173"/>
      <c r="G38" s="173"/>
      <c r="H38" s="173"/>
      <c r="I38" s="173"/>
      <c r="J38" s="173"/>
      <c r="K38" s="173"/>
      <c r="L38" s="173"/>
      <c r="M38" s="173"/>
      <c r="N38" s="173"/>
      <c r="O38" s="173"/>
      <c r="P38" s="173"/>
      <c r="Q38" s="173"/>
      <c r="R38" s="173"/>
      <c r="S38" s="172" t="s">
        <v>371</v>
      </c>
      <c r="T38" s="173"/>
      <c r="U38" s="173"/>
      <c r="V38" s="173"/>
      <c r="W38" s="173"/>
      <c r="X38" s="173"/>
      <c r="Y38" s="173"/>
      <c r="Z38" s="190">
        <v>7</v>
      </c>
      <c r="AB38" s="212" t="s">
        <v>372</v>
      </c>
      <c r="AC38" s="203" t="s">
        <v>373</v>
      </c>
      <c r="AD38" s="203"/>
      <c r="AE38" s="203"/>
      <c r="AF38" s="203"/>
      <c r="AG38" s="203"/>
      <c r="AH38" s="203"/>
      <c r="AI38" s="203"/>
      <c r="AJ38" s="203"/>
      <c r="AK38" s="203"/>
      <c r="AL38" s="203"/>
      <c r="AM38" s="203"/>
      <c r="AN38" s="201" t="s">
        <v>415</v>
      </c>
      <c r="AO38" s="203"/>
      <c r="AP38" s="203"/>
      <c r="AQ38" s="202"/>
    </row>
    <row r="39" spans="1:43" ht="19.5" customHeight="1">
      <c r="A39" s="133" t="str">
        <f t="shared" si="6"/>
        <v>H40</v>
      </c>
      <c r="B39" s="134" t="str">
        <f t="shared" si="6"/>
        <v>東京大学</v>
      </c>
      <c r="C39" s="172" t="s">
        <v>374</v>
      </c>
      <c r="D39" s="173"/>
      <c r="E39" s="173"/>
      <c r="F39" s="173"/>
      <c r="G39" s="173"/>
      <c r="H39" s="173"/>
      <c r="I39" s="173"/>
      <c r="J39" s="173"/>
      <c r="K39" s="173"/>
      <c r="L39" s="173"/>
      <c r="M39" s="173"/>
      <c r="N39" s="173"/>
      <c r="O39" s="173"/>
      <c r="P39" s="173"/>
      <c r="Q39" s="173"/>
      <c r="R39" s="173"/>
      <c r="S39" s="172" t="s">
        <v>375</v>
      </c>
      <c r="T39" s="173"/>
      <c r="U39" s="173"/>
      <c r="V39" s="173"/>
      <c r="W39" s="173"/>
      <c r="X39" s="173"/>
      <c r="Y39" s="173"/>
      <c r="Z39" s="190">
        <v>5</v>
      </c>
      <c r="AB39" s="212" t="s">
        <v>307</v>
      </c>
      <c r="AC39" s="203" t="s">
        <v>376</v>
      </c>
      <c r="AD39" s="203"/>
      <c r="AE39" s="203"/>
      <c r="AF39" s="203"/>
      <c r="AG39" s="203"/>
      <c r="AH39" s="203"/>
      <c r="AI39" s="203"/>
      <c r="AJ39" s="203"/>
      <c r="AK39" s="203"/>
      <c r="AL39" s="203"/>
      <c r="AM39" s="203"/>
      <c r="AN39" s="201" t="s">
        <v>418</v>
      </c>
      <c r="AO39" s="203"/>
      <c r="AP39" s="203"/>
      <c r="AQ39" s="202"/>
    </row>
    <row r="40" spans="1:43" ht="19.5" customHeight="1">
      <c r="A40" s="94" t="str">
        <f t="shared" si="6"/>
        <v>J47</v>
      </c>
      <c r="B40" s="95" t="str">
        <f t="shared" si="6"/>
        <v>東海大学</v>
      </c>
      <c r="C40" s="172" t="s">
        <v>377</v>
      </c>
      <c r="D40" s="173"/>
      <c r="E40" s="173"/>
      <c r="F40" s="173"/>
      <c r="G40" s="173"/>
      <c r="H40" s="173"/>
      <c r="I40" s="173"/>
      <c r="J40" s="173"/>
      <c r="K40" s="173"/>
      <c r="L40" s="173"/>
      <c r="M40" s="173"/>
      <c r="N40" s="173"/>
      <c r="O40" s="173"/>
      <c r="P40" s="173"/>
      <c r="Q40" s="173"/>
      <c r="R40" s="173"/>
      <c r="S40" s="172" t="s">
        <v>378</v>
      </c>
      <c r="T40" s="173"/>
      <c r="U40" s="173"/>
      <c r="V40" s="173"/>
      <c r="W40" s="173"/>
      <c r="X40" s="173"/>
      <c r="Y40" s="173"/>
      <c r="Z40" s="190">
        <v>8</v>
      </c>
      <c r="AB40" s="212" t="s">
        <v>308</v>
      </c>
      <c r="AC40" s="203" t="s">
        <v>379</v>
      </c>
      <c r="AD40" s="203"/>
      <c r="AE40" s="203"/>
      <c r="AF40" s="203"/>
      <c r="AG40" s="203"/>
      <c r="AH40" s="203"/>
      <c r="AI40" s="203"/>
      <c r="AJ40" s="203"/>
      <c r="AK40" s="203"/>
      <c r="AL40" s="203"/>
      <c r="AM40" s="203"/>
      <c r="AN40" s="201" t="s">
        <v>417</v>
      </c>
      <c r="AO40" s="203"/>
      <c r="AP40" s="203"/>
      <c r="AQ40" s="202"/>
    </row>
    <row r="41" spans="1:43" ht="19.5" customHeight="1">
      <c r="A41" s="94" t="str">
        <f t="shared" si="6"/>
        <v>K12</v>
      </c>
      <c r="B41" s="95" t="str">
        <f t="shared" si="6"/>
        <v>ｱｴﾛﾌﾟﾗﾉ</v>
      </c>
      <c r="C41" s="172" t="s">
        <v>380</v>
      </c>
      <c r="D41" s="173"/>
      <c r="E41" s="173"/>
      <c r="F41" s="173"/>
      <c r="G41" s="173"/>
      <c r="H41" s="173"/>
      <c r="I41" s="173"/>
      <c r="J41" s="173"/>
      <c r="K41" s="173"/>
      <c r="L41" s="173"/>
      <c r="M41" s="173"/>
      <c r="N41" s="173"/>
      <c r="O41" s="173"/>
      <c r="P41" s="173"/>
      <c r="Q41" s="173"/>
      <c r="R41" s="173"/>
      <c r="S41" s="172" t="s">
        <v>381</v>
      </c>
      <c r="T41" s="173"/>
      <c r="U41" s="173"/>
      <c r="V41" s="173"/>
      <c r="W41" s="173"/>
      <c r="X41" s="173"/>
      <c r="Y41" s="173"/>
      <c r="Z41" s="190">
        <v>0</v>
      </c>
      <c r="AB41" s="212" t="s">
        <v>309</v>
      </c>
      <c r="AC41" s="203" t="s">
        <v>382</v>
      </c>
      <c r="AD41" s="203"/>
      <c r="AE41" s="203"/>
      <c r="AF41" s="203"/>
      <c r="AG41" s="203"/>
      <c r="AH41" s="203"/>
      <c r="AI41" s="203"/>
      <c r="AJ41" s="203"/>
      <c r="AK41" s="203"/>
      <c r="AL41" s="203"/>
      <c r="AM41" s="203"/>
      <c r="AN41" s="201" t="s">
        <v>411</v>
      </c>
      <c r="AO41" s="203"/>
      <c r="AP41" s="203"/>
      <c r="AQ41" s="202"/>
    </row>
    <row r="42" spans="1:43" ht="19.5" customHeight="1">
      <c r="A42" s="94" t="str">
        <f t="shared" si="6"/>
        <v>K08</v>
      </c>
      <c r="B42" s="95" t="str">
        <f t="shared" si="6"/>
        <v>日本大学</v>
      </c>
      <c r="C42" s="172" t="s">
        <v>383</v>
      </c>
      <c r="D42" s="173"/>
      <c r="E42" s="173"/>
      <c r="F42" s="173"/>
      <c r="G42" s="173"/>
      <c r="H42" s="173"/>
      <c r="I42" s="173"/>
      <c r="J42" s="173"/>
      <c r="K42" s="173"/>
      <c r="L42" s="173"/>
      <c r="M42" s="173"/>
      <c r="N42" s="173"/>
      <c r="O42" s="173"/>
      <c r="P42" s="173"/>
      <c r="Q42" s="173"/>
      <c r="R42" s="173"/>
      <c r="S42" s="172" t="s">
        <v>384</v>
      </c>
      <c r="T42" s="173"/>
      <c r="U42" s="173"/>
      <c r="V42" s="173"/>
      <c r="W42" s="173"/>
      <c r="X42" s="173"/>
      <c r="Y42" s="173"/>
      <c r="Z42" s="190">
        <v>9</v>
      </c>
      <c r="AB42" s="212" t="s">
        <v>310</v>
      </c>
      <c r="AC42" s="203" t="s">
        <v>385</v>
      </c>
      <c r="AD42" s="203"/>
      <c r="AE42" s="203"/>
      <c r="AF42" s="203"/>
      <c r="AG42" s="203"/>
      <c r="AH42" s="203"/>
      <c r="AI42" s="203"/>
      <c r="AJ42" s="203"/>
      <c r="AK42" s="203"/>
      <c r="AL42" s="203"/>
      <c r="AM42" s="203"/>
      <c r="AN42" s="201" t="s">
        <v>410</v>
      </c>
      <c r="AO42" s="203"/>
      <c r="AP42" s="203"/>
      <c r="AQ42" s="202"/>
    </row>
    <row r="43" spans="1:43" ht="19.5" customHeight="1">
      <c r="A43" s="94" t="str">
        <f t="shared" si="6"/>
        <v>A36</v>
      </c>
      <c r="B43" s="95" t="str">
        <f t="shared" si="6"/>
        <v>都立科学技術大学</v>
      </c>
      <c r="C43" s="172" t="s">
        <v>386</v>
      </c>
      <c r="D43" s="173"/>
      <c r="E43" s="173"/>
      <c r="F43" s="173"/>
      <c r="G43" s="173"/>
      <c r="H43" s="173"/>
      <c r="I43" s="173"/>
      <c r="J43" s="173"/>
      <c r="K43" s="173"/>
      <c r="L43" s="173"/>
      <c r="M43" s="173"/>
      <c r="N43" s="173"/>
      <c r="O43" s="173"/>
      <c r="P43" s="173"/>
      <c r="Q43" s="173"/>
      <c r="R43" s="173"/>
      <c r="S43" s="172" t="s">
        <v>387</v>
      </c>
      <c r="T43" s="173"/>
      <c r="U43" s="173"/>
      <c r="V43" s="173"/>
      <c r="W43" s="173"/>
      <c r="X43" s="173"/>
      <c r="Y43" s="173"/>
      <c r="Z43" s="190">
        <v>3</v>
      </c>
      <c r="AB43" s="212" t="s">
        <v>311</v>
      </c>
      <c r="AC43" s="203" t="s">
        <v>388</v>
      </c>
      <c r="AD43" s="203"/>
      <c r="AE43" s="203"/>
      <c r="AF43" s="203"/>
      <c r="AG43" s="203"/>
      <c r="AH43" s="203"/>
      <c r="AI43" s="203"/>
      <c r="AJ43" s="203"/>
      <c r="AK43" s="203"/>
      <c r="AL43" s="203"/>
      <c r="AM43" s="203"/>
      <c r="AN43" s="201" t="s">
        <v>419</v>
      </c>
      <c r="AO43" s="203"/>
      <c r="AP43" s="203"/>
      <c r="AQ43" s="202"/>
    </row>
    <row r="44" spans="1:43" ht="19.5" customHeight="1">
      <c r="A44" s="94" t="str">
        <f t="shared" si="6"/>
        <v>H42</v>
      </c>
      <c r="B44" s="95" t="str">
        <f t="shared" si="6"/>
        <v>早稲田大学</v>
      </c>
      <c r="C44" s="172" t="s">
        <v>389</v>
      </c>
      <c r="D44" s="173"/>
      <c r="E44" s="173"/>
      <c r="F44" s="173"/>
      <c r="G44" s="173"/>
      <c r="H44" s="173"/>
      <c r="I44" s="173"/>
      <c r="J44" s="173"/>
      <c r="K44" s="173"/>
      <c r="L44" s="173"/>
      <c r="M44" s="173"/>
      <c r="N44" s="173"/>
      <c r="O44" s="173"/>
      <c r="P44" s="173"/>
      <c r="Q44" s="173"/>
      <c r="R44" s="173"/>
      <c r="S44" s="172" t="s">
        <v>390</v>
      </c>
      <c r="T44" s="173"/>
      <c r="U44" s="173"/>
      <c r="V44" s="173"/>
      <c r="W44" s="173"/>
      <c r="X44" s="173"/>
      <c r="Y44" s="173"/>
      <c r="Z44" s="190">
        <v>9</v>
      </c>
      <c r="AB44" s="212" t="s">
        <v>312</v>
      </c>
      <c r="AC44" s="203" t="s">
        <v>391</v>
      </c>
      <c r="AD44" s="203"/>
      <c r="AE44" s="203"/>
      <c r="AF44" s="203"/>
      <c r="AG44" s="203"/>
      <c r="AH44" s="203"/>
      <c r="AI44" s="203"/>
      <c r="AJ44" s="203"/>
      <c r="AK44" s="203"/>
      <c r="AL44" s="203"/>
      <c r="AM44" s="203"/>
      <c r="AN44" s="201"/>
      <c r="AO44" s="203"/>
      <c r="AP44" s="203"/>
      <c r="AQ44" s="202"/>
    </row>
    <row r="45" spans="1:43" ht="19.5" customHeight="1">
      <c r="A45" s="94" t="str">
        <f t="shared" si="6"/>
        <v>J06</v>
      </c>
      <c r="B45" s="95" t="str">
        <f t="shared" si="6"/>
        <v>大阪府立大学</v>
      </c>
      <c r="C45" s="172" t="s">
        <v>392</v>
      </c>
      <c r="D45" s="173"/>
      <c r="E45" s="173"/>
      <c r="F45" s="173"/>
      <c r="G45" s="173"/>
      <c r="H45" s="173"/>
      <c r="I45" s="173"/>
      <c r="J45" s="173"/>
      <c r="K45" s="173"/>
      <c r="L45" s="173"/>
      <c r="M45" s="173"/>
      <c r="N45" s="173"/>
      <c r="O45" s="173"/>
      <c r="P45" s="173"/>
      <c r="Q45" s="173"/>
      <c r="R45" s="173"/>
      <c r="S45" s="172" t="s">
        <v>393</v>
      </c>
      <c r="T45" s="173"/>
      <c r="U45" s="173"/>
      <c r="V45" s="173"/>
      <c r="W45" s="173"/>
      <c r="X45" s="173"/>
      <c r="Y45" s="173"/>
      <c r="Z45" s="190">
        <v>10</v>
      </c>
      <c r="AB45" s="212" t="s">
        <v>313</v>
      </c>
      <c r="AC45" s="203" t="s">
        <v>394</v>
      </c>
      <c r="AD45" s="203"/>
      <c r="AE45" s="203"/>
      <c r="AF45" s="203"/>
      <c r="AG45" s="203"/>
      <c r="AH45" s="203"/>
      <c r="AI45" s="203"/>
      <c r="AJ45" s="203"/>
      <c r="AK45" s="203"/>
      <c r="AL45" s="203"/>
      <c r="AM45" s="203"/>
      <c r="AN45" s="201"/>
      <c r="AO45" s="203"/>
      <c r="AP45" s="203"/>
      <c r="AQ45" s="202"/>
    </row>
    <row r="46" spans="1:43" ht="19.5" customHeight="1">
      <c r="A46" s="146"/>
      <c r="B46" s="147"/>
      <c r="C46" s="174"/>
      <c r="D46" s="175"/>
      <c r="E46" s="175"/>
      <c r="F46" s="175"/>
      <c r="G46" s="175"/>
      <c r="H46" s="175"/>
      <c r="I46" s="175"/>
      <c r="J46" s="175"/>
      <c r="K46" s="175"/>
      <c r="L46" s="175"/>
      <c r="M46" s="175"/>
      <c r="N46" s="175"/>
      <c r="O46" s="175"/>
      <c r="P46" s="175"/>
      <c r="Q46" s="175"/>
      <c r="R46" s="175"/>
      <c r="S46" s="174"/>
      <c r="T46" s="175"/>
      <c r="U46" s="175"/>
      <c r="V46" s="175"/>
      <c r="W46" s="175"/>
      <c r="X46" s="175"/>
      <c r="Y46" s="175"/>
      <c r="Z46" s="164"/>
      <c r="AB46" s="213" t="s">
        <v>314</v>
      </c>
      <c r="AC46" s="206" t="s">
        <v>395</v>
      </c>
      <c r="AD46" s="206"/>
      <c r="AE46" s="206"/>
      <c r="AF46" s="206"/>
      <c r="AG46" s="206"/>
      <c r="AH46" s="206"/>
      <c r="AI46" s="206"/>
      <c r="AJ46" s="206"/>
      <c r="AK46" s="206"/>
      <c r="AL46" s="206"/>
      <c r="AM46" s="206"/>
      <c r="AN46" s="204"/>
      <c r="AO46" s="206"/>
      <c r="AP46" s="206"/>
      <c r="AQ46" s="205"/>
    </row>
  </sheetData>
  <printOptions/>
  <pageMargins left="0.4" right="0.28" top="0.7" bottom="0.39" header="0.5" footer="0.23"/>
  <pageSetup orientation="landscape" paperSize="9" scale="55" r:id="rId2"/>
  <headerFooter alignWithMargins="0">
    <oddHeader>&amp;C鳥人間.XLS</oddHeader>
    <oddFooter>&amp;C&amp;P ﾍﾟｰｼﾞ</oddFooter>
  </headerFooter>
  <drawing r:id="rId1"/>
</worksheet>
</file>

<file path=xl/worksheets/sheet8.xml><?xml version="1.0" encoding="utf-8"?>
<worksheet xmlns="http://schemas.openxmlformats.org/spreadsheetml/2006/main" xmlns:r="http://schemas.openxmlformats.org/officeDocument/2006/relationships">
  <dimension ref="A2:AF119"/>
  <sheetViews>
    <sheetView zoomScale="50" zoomScaleNormal="50" workbookViewId="0" topLeftCell="A1">
      <selection activeCell="Z131" sqref="Z131"/>
    </sheetView>
  </sheetViews>
  <sheetFormatPr defaultColWidth="8.796875" defaultRowHeight="14.25"/>
  <cols>
    <col min="1" max="1" width="15.5" style="0" customWidth="1"/>
    <col min="2" max="15" width="6.59765625" style="0" customWidth="1"/>
    <col min="16" max="16" width="14.69921875" style="0" customWidth="1"/>
    <col min="17" max="28" width="6.59765625" style="0" customWidth="1"/>
    <col min="29" max="29" width="7" style="0" customWidth="1"/>
    <col min="30" max="30" width="9.3984375" style="0" customWidth="1"/>
  </cols>
  <sheetData>
    <row r="2" spans="2:15" ht="13.5">
      <c r="B2" s="119">
        <v>17.5</v>
      </c>
      <c r="C2" s="119">
        <v>29</v>
      </c>
      <c r="D2" s="138">
        <v>32</v>
      </c>
      <c r="E2" s="138">
        <v>26.9</v>
      </c>
      <c r="F2" s="138">
        <v>29</v>
      </c>
      <c r="G2" s="138">
        <v>29</v>
      </c>
      <c r="H2" s="138">
        <v>13.5</v>
      </c>
      <c r="I2" s="138">
        <v>22</v>
      </c>
      <c r="J2" s="138">
        <v>30</v>
      </c>
      <c r="K2" s="138">
        <v>27.2</v>
      </c>
      <c r="L2" s="138">
        <v>30</v>
      </c>
      <c r="M2" s="138">
        <v>23</v>
      </c>
      <c r="N2">
        <v>29</v>
      </c>
      <c r="O2">
        <v>28</v>
      </c>
    </row>
    <row r="3" spans="1:30" ht="13.5">
      <c r="A3" s="95" t="s">
        <v>396</v>
      </c>
      <c r="B3" s="106">
        <v>35</v>
      </c>
      <c r="P3" s="38"/>
      <c r="Q3" s="106">
        <v>17</v>
      </c>
      <c r="R3" s="106">
        <v>30.7</v>
      </c>
      <c r="S3" s="106">
        <v>35.9</v>
      </c>
      <c r="T3" s="106">
        <v>26.8</v>
      </c>
      <c r="U3" s="106">
        <v>30.6</v>
      </c>
      <c r="V3" s="106">
        <v>30</v>
      </c>
      <c r="W3" s="106">
        <v>4.3</v>
      </c>
      <c r="X3" s="106">
        <v>25.9</v>
      </c>
      <c r="Y3" s="106">
        <v>30.6</v>
      </c>
      <c r="Z3" s="106">
        <v>27.4</v>
      </c>
      <c r="AA3" s="106">
        <v>34.1</v>
      </c>
      <c r="AB3" s="106">
        <v>32.7</v>
      </c>
      <c r="AC3">
        <v>29.7</v>
      </c>
      <c r="AD3">
        <v>39.2</v>
      </c>
    </row>
    <row r="4" spans="1:17" ht="13.5">
      <c r="A4" s="95" t="s">
        <v>127</v>
      </c>
      <c r="C4" s="106">
        <v>39</v>
      </c>
      <c r="P4" s="95" t="s">
        <v>396</v>
      </c>
      <c r="Q4" s="177">
        <v>5.56</v>
      </c>
    </row>
    <row r="5" spans="1:18" ht="13.5">
      <c r="A5" s="134" t="s">
        <v>135</v>
      </c>
      <c r="D5" s="106">
        <v>35</v>
      </c>
      <c r="P5" s="95" t="s">
        <v>127</v>
      </c>
      <c r="R5" s="177">
        <v>3.27</v>
      </c>
    </row>
    <row r="6" spans="1:19" ht="13.5">
      <c r="A6" s="134" t="s">
        <v>397</v>
      </c>
      <c r="E6" s="106">
        <v>45</v>
      </c>
      <c r="P6" s="134" t="s">
        <v>135</v>
      </c>
      <c r="S6" s="177">
        <v>3.47</v>
      </c>
    </row>
    <row r="7" spans="1:20" ht="13.5">
      <c r="A7" s="134" t="s">
        <v>398</v>
      </c>
      <c r="F7" s="106">
        <v>36.7</v>
      </c>
      <c r="P7" s="134" t="s">
        <v>399</v>
      </c>
      <c r="T7" s="177">
        <v>3.89</v>
      </c>
    </row>
    <row r="8" spans="1:21" ht="13.5">
      <c r="A8" s="95" t="s">
        <v>131</v>
      </c>
      <c r="G8" s="106">
        <v>39.8</v>
      </c>
      <c r="P8" s="134" t="s">
        <v>398</v>
      </c>
      <c r="Q8" s="177"/>
      <c r="U8" s="177">
        <v>3.25</v>
      </c>
    </row>
    <row r="9" spans="1:22" ht="13.5">
      <c r="A9" s="134" t="s">
        <v>400</v>
      </c>
      <c r="H9" s="106">
        <v>60</v>
      </c>
      <c r="P9" s="95" t="s">
        <v>131</v>
      </c>
      <c r="V9" s="177">
        <v>3.39</v>
      </c>
    </row>
    <row r="10" spans="1:23" ht="13.5">
      <c r="A10" s="134" t="s">
        <v>300</v>
      </c>
      <c r="I10" s="106">
        <v>25.9</v>
      </c>
      <c r="P10" s="134" t="s">
        <v>400</v>
      </c>
      <c r="W10" s="177">
        <v>2.86</v>
      </c>
    </row>
    <row r="11" spans="1:24" ht="13.5">
      <c r="A11" s="95" t="s">
        <v>298</v>
      </c>
      <c r="J11" s="106">
        <v>40</v>
      </c>
      <c r="P11" s="134" t="s">
        <v>300</v>
      </c>
      <c r="X11" s="177">
        <v>3.63</v>
      </c>
    </row>
    <row r="12" spans="1:25" ht="13.5">
      <c r="A12" s="95" t="s">
        <v>132</v>
      </c>
      <c r="K12" s="106">
        <v>49</v>
      </c>
      <c r="P12" s="95" t="s">
        <v>298</v>
      </c>
      <c r="Y12" s="177">
        <v>3.13</v>
      </c>
    </row>
    <row r="13" spans="1:26" ht="13.5">
      <c r="A13" s="95" t="s">
        <v>401</v>
      </c>
      <c r="L13">
        <v>33</v>
      </c>
      <c r="P13" s="95" t="s">
        <v>132</v>
      </c>
      <c r="Z13" s="177">
        <v>3.96</v>
      </c>
    </row>
    <row r="14" spans="1:27" ht="13.5">
      <c r="A14" s="95" t="s">
        <v>129</v>
      </c>
      <c r="M14" s="178">
        <v>34</v>
      </c>
      <c r="P14" s="95" t="s">
        <v>401</v>
      </c>
      <c r="AA14" s="177">
        <v>3.41</v>
      </c>
    </row>
    <row r="15" spans="1:28" ht="13.5">
      <c r="A15" t="s">
        <v>402</v>
      </c>
      <c r="N15">
        <v>33</v>
      </c>
      <c r="P15" s="95" t="s">
        <v>129</v>
      </c>
      <c r="Q15" s="177"/>
      <c r="AB15" s="177">
        <v>5.8</v>
      </c>
    </row>
    <row r="16" spans="1:29" ht="13.5">
      <c r="A16" t="s">
        <v>403</v>
      </c>
      <c r="O16">
        <v>40</v>
      </c>
      <c r="P16" t="s">
        <v>404</v>
      </c>
      <c r="AC16">
        <v>3.22</v>
      </c>
    </row>
    <row r="17" spans="16:30" ht="13.5">
      <c r="P17" t="s">
        <v>403</v>
      </c>
      <c r="Q17" s="177"/>
      <c r="AD17">
        <v>4.5</v>
      </c>
    </row>
    <row r="22" spans="1:14" ht="13.5">
      <c r="A22" s="38"/>
      <c r="B22" s="179"/>
      <c r="C22" s="38"/>
      <c r="D22" s="38"/>
      <c r="E22" s="38"/>
      <c r="F22" s="38"/>
      <c r="G22" s="38"/>
      <c r="H22" s="38"/>
      <c r="I22" s="38"/>
      <c r="J22" s="38"/>
      <c r="K22" s="38"/>
      <c r="L22" s="38"/>
      <c r="M22" s="38"/>
      <c r="N22" s="38"/>
    </row>
    <row r="23" spans="1:14" ht="13.5">
      <c r="A23" s="38"/>
      <c r="B23" s="38"/>
      <c r="C23" s="38"/>
      <c r="D23" s="38"/>
      <c r="E23" s="38"/>
      <c r="F23" s="38"/>
      <c r="G23" s="38"/>
      <c r="H23" s="38"/>
      <c r="I23" s="38"/>
      <c r="J23" s="38"/>
      <c r="K23" s="38"/>
      <c r="L23" s="38"/>
      <c r="M23" s="38"/>
      <c r="N23" s="38"/>
    </row>
    <row r="24" spans="1:14" ht="13.5">
      <c r="A24" s="38"/>
      <c r="B24" s="38"/>
      <c r="C24" s="38"/>
      <c r="D24" s="38"/>
      <c r="E24" s="38"/>
      <c r="F24" s="38"/>
      <c r="G24" s="38"/>
      <c r="H24" s="38"/>
      <c r="I24" s="38"/>
      <c r="J24" s="38"/>
      <c r="K24" s="38"/>
      <c r="L24" s="38"/>
      <c r="M24" s="38"/>
      <c r="N24" s="38"/>
    </row>
    <row r="25" spans="1:14" ht="13.5">
      <c r="A25" s="38"/>
      <c r="B25" s="38"/>
      <c r="C25" s="38"/>
      <c r="D25" s="38"/>
      <c r="E25" s="38"/>
      <c r="F25" s="38"/>
      <c r="G25" s="38"/>
      <c r="H25" s="38"/>
      <c r="I25" s="38"/>
      <c r="J25" s="38"/>
      <c r="K25" s="38"/>
      <c r="L25" s="38"/>
      <c r="M25" s="38"/>
      <c r="N25" s="38"/>
    </row>
    <row r="26" spans="1:14" ht="13.5">
      <c r="A26" s="38"/>
      <c r="B26" s="38"/>
      <c r="C26" s="38"/>
      <c r="D26" s="38"/>
      <c r="E26" s="38"/>
      <c r="F26" s="38"/>
      <c r="G26" s="38"/>
      <c r="H26" s="38"/>
      <c r="I26" s="38"/>
      <c r="J26" s="38"/>
      <c r="K26" s="38"/>
      <c r="L26" s="38"/>
      <c r="M26" s="38"/>
      <c r="N26" s="38"/>
    </row>
    <row r="27" spans="1:14" ht="13.5">
      <c r="A27" s="38"/>
      <c r="B27" s="38"/>
      <c r="C27" s="38"/>
      <c r="D27" s="38"/>
      <c r="E27" s="38"/>
      <c r="F27" s="38"/>
      <c r="G27" s="38"/>
      <c r="H27" s="38"/>
      <c r="I27" s="38"/>
      <c r="J27" s="38"/>
      <c r="K27" s="38"/>
      <c r="L27" s="38"/>
      <c r="M27" s="38"/>
      <c r="N27" s="38"/>
    </row>
    <row r="28" spans="1:14" ht="13.5">
      <c r="A28" s="38"/>
      <c r="B28" s="38"/>
      <c r="C28" s="38"/>
      <c r="D28" s="38"/>
      <c r="E28" s="38"/>
      <c r="F28" s="38"/>
      <c r="G28" s="38"/>
      <c r="H28" s="38"/>
      <c r="I28" s="38"/>
      <c r="J28" s="38"/>
      <c r="K28" s="38"/>
      <c r="L28" s="38"/>
      <c r="M28" s="38"/>
      <c r="N28" s="38"/>
    </row>
    <row r="29" spans="1:14" ht="13.5">
      <c r="A29" s="38"/>
      <c r="B29" s="179"/>
      <c r="C29" s="38"/>
      <c r="D29" s="38"/>
      <c r="E29" s="38"/>
      <c r="F29" s="38"/>
      <c r="G29" s="38"/>
      <c r="H29" s="38"/>
      <c r="I29" s="38"/>
      <c r="J29" s="38"/>
      <c r="K29" s="38"/>
      <c r="L29" s="38"/>
      <c r="M29" s="38"/>
      <c r="N29" s="38"/>
    </row>
    <row r="30" spans="1:14" ht="13.5">
      <c r="A30" s="38"/>
      <c r="B30" s="38"/>
      <c r="C30" s="38"/>
      <c r="D30" s="38"/>
      <c r="E30" s="38"/>
      <c r="F30" s="38"/>
      <c r="G30" s="38"/>
      <c r="H30" s="38"/>
      <c r="I30" s="38"/>
      <c r="J30" s="38"/>
      <c r="K30" s="38"/>
      <c r="L30" s="38"/>
      <c r="M30" s="38"/>
      <c r="N30" s="38"/>
    </row>
    <row r="31" spans="1:14" ht="13.5">
      <c r="A31" s="38"/>
      <c r="B31" s="179"/>
      <c r="C31" s="38"/>
      <c r="D31" s="38"/>
      <c r="E31" s="38"/>
      <c r="F31" s="38"/>
      <c r="G31" s="38"/>
      <c r="H31" s="38"/>
      <c r="I31" s="38"/>
      <c r="J31" s="38"/>
      <c r="K31" s="38"/>
      <c r="L31" s="38"/>
      <c r="M31" s="38"/>
      <c r="N31" s="38"/>
    </row>
    <row r="32" spans="1:14" ht="13.5">
      <c r="A32" s="38"/>
      <c r="B32" s="38"/>
      <c r="C32" s="38"/>
      <c r="D32" s="38"/>
      <c r="E32" s="38"/>
      <c r="F32" s="38"/>
      <c r="G32" s="38"/>
      <c r="H32" s="38"/>
      <c r="I32" s="38"/>
      <c r="J32" s="38"/>
      <c r="K32" s="38"/>
      <c r="L32" s="38"/>
      <c r="M32" s="38"/>
      <c r="N32" s="38"/>
    </row>
    <row r="33" spans="1:14" ht="13.5">
      <c r="A33" s="38"/>
      <c r="B33" s="38"/>
      <c r="C33" s="38"/>
      <c r="D33" s="38"/>
      <c r="E33" s="38"/>
      <c r="F33" s="38"/>
      <c r="G33" s="38"/>
      <c r="H33" s="38"/>
      <c r="I33" s="38"/>
      <c r="J33" s="38"/>
      <c r="K33" s="38"/>
      <c r="L33" s="38"/>
      <c r="M33" s="38"/>
      <c r="N33" s="38"/>
    </row>
    <row r="34" spans="1:15" ht="13.5">
      <c r="A34" s="38"/>
      <c r="B34" s="179">
        <v>18</v>
      </c>
      <c r="C34" s="179">
        <v>27.4</v>
      </c>
      <c r="D34" s="179">
        <v>28.5</v>
      </c>
      <c r="E34" s="179">
        <v>27</v>
      </c>
      <c r="F34" s="179">
        <v>27.5</v>
      </c>
      <c r="G34" s="179">
        <v>28</v>
      </c>
      <c r="H34" s="179">
        <v>42</v>
      </c>
      <c r="I34" s="179">
        <v>18.7</v>
      </c>
      <c r="J34" s="179">
        <v>29.4</v>
      </c>
      <c r="K34" s="179">
        <v>27</v>
      </c>
      <c r="L34" s="179">
        <v>26.4</v>
      </c>
      <c r="M34" s="179">
        <v>16.2</v>
      </c>
      <c r="N34" s="38">
        <v>28.3</v>
      </c>
      <c r="O34">
        <v>20</v>
      </c>
    </row>
    <row r="35" spans="1:14" ht="13.5">
      <c r="A35" s="176" t="s">
        <v>405</v>
      </c>
      <c r="B35" s="178">
        <v>35</v>
      </c>
      <c r="C35" s="38"/>
      <c r="D35" s="38"/>
      <c r="E35" s="38"/>
      <c r="F35" s="38"/>
      <c r="G35" s="38"/>
      <c r="H35" s="38"/>
      <c r="I35" s="38"/>
      <c r="J35" s="38"/>
      <c r="K35" s="38"/>
      <c r="L35" s="38"/>
      <c r="M35" s="38"/>
      <c r="N35" s="38"/>
    </row>
    <row r="36" spans="1:14" ht="13.5">
      <c r="A36" s="176" t="s">
        <v>127</v>
      </c>
      <c r="B36" s="38"/>
      <c r="C36" s="178">
        <v>39</v>
      </c>
      <c r="D36" s="38"/>
      <c r="E36" s="38"/>
      <c r="F36" s="38"/>
      <c r="G36" s="38"/>
      <c r="H36" s="38"/>
      <c r="I36" s="38"/>
      <c r="J36" s="38"/>
      <c r="K36" s="38"/>
      <c r="L36" s="38"/>
      <c r="M36" s="38"/>
      <c r="N36" s="38"/>
    </row>
    <row r="37" spans="1:14" ht="13.5">
      <c r="A37" s="176" t="s">
        <v>135</v>
      </c>
      <c r="B37" s="38"/>
      <c r="C37" s="38"/>
      <c r="D37" s="178">
        <v>35</v>
      </c>
      <c r="E37" s="38"/>
      <c r="F37" s="38"/>
      <c r="G37" s="38"/>
      <c r="H37" s="38"/>
      <c r="I37" s="38"/>
      <c r="J37" s="38"/>
      <c r="K37" s="38"/>
      <c r="L37" s="38"/>
      <c r="M37" s="38"/>
      <c r="N37" s="38"/>
    </row>
    <row r="38" spans="1:14" ht="13.5">
      <c r="A38" s="176" t="s">
        <v>406</v>
      </c>
      <c r="B38" s="38"/>
      <c r="C38" s="38"/>
      <c r="D38" s="38"/>
      <c r="E38" s="178">
        <v>45</v>
      </c>
      <c r="F38" s="38"/>
      <c r="G38" s="38"/>
      <c r="H38" s="38"/>
      <c r="I38" s="38"/>
      <c r="J38" s="38"/>
      <c r="K38" s="38"/>
      <c r="L38" s="38"/>
      <c r="M38" s="38"/>
      <c r="N38" s="38"/>
    </row>
    <row r="39" spans="1:14" ht="13.5">
      <c r="A39" s="176" t="s">
        <v>398</v>
      </c>
      <c r="B39" s="38"/>
      <c r="C39" s="38"/>
      <c r="D39" s="38"/>
      <c r="E39" s="38"/>
      <c r="F39" s="178">
        <v>36.7</v>
      </c>
      <c r="G39" s="38"/>
      <c r="H39" s="38"/>
      <c r="I39" s="38"/>
      <c r="J39" s="38"/>
      <c r="K39" s="38"/>
      <c r="L39" s="38"/>
      <c r="M39" s="38"/>
      <c r="N39" s="38"/>
    </row>
    <row r="40" spans="1:14" ht="13.5">
      <c r="A40" s="176" t="s">
        <v>131</v>
      </c>
      <c r="B40" s="38"/>
      <c r="C40" s="38"/>
      <c r="D40" s="38"/>
      <c r="E40" s="38"/>
      <c r="F40" s="38"/>
      <c r="G40" s="178">
        <v>39.8</v>
      </c>
      <c r="H40" s="38"/>
      <c r="I40" s="38"/>
      <c r="J40" s="38"/>
      <c r="K40" s="38"/>
      <c r="L40" s="38"/>
      <c r="M40" s="38"/>
      <c r="N40" s="38"/>
    </row>
    <row r="41" spans="1:14" ht="13.5">
      <c r="A41" s="176" t="s">
        <v>400</v>
      </c>
      <c r="B41" s="38"/>
      <c r="C41" s="38"/>
      <c r="D41" s="38"/>
      <c r="E41" s="38"/>
      <c r="F41" s="38"/>
      <c r="G41" s="38"/>
      <c r="H41" s="178">
        <v>60</v>
      </c>
      <c r="I41" s="38"/>
      <c r="J41" s="38"/>
      <c r="K41" s="38"/>
      <c r="L41" s="38"/>
      <c r="M41" s="38"/>
      <c r="N41" s="38"/>
    </row>
    <row r="42" spans="1:14" ht="13.5">
      <c r="A42" s="176" t="s">
        <v>300</v>
      </c>
      <c r="B42" s="38"/>
      <c r="C42" s="38"/>
      <c r="D42" s="38"/>
      <c r="E42" s="38"/>
      <c r="F42" s="38"/>
      <c r="G42" s="38"/>
      <c r="H42" s="38"/>
      <c r="I42" s="178">
        <v>25.9</v>
      </c>
      <c r="J42" s="38"/>
      <c r="K42" s="38"/>
      <c r="L42" s="38"/>
      <c r="M42" s="38"/>
      <c r="N42" s="38"/>
    </row>
    <row r="43" spans="1:14" ht="13.5">
      <c r="A43" s="176" t="s">
        <v>298</v>
      </c>
      <c r="B43" s="38"/>
      <c r="C43" s="38"/>
      <c r="D43" s="38"/>
      <c r="E43" s="38"/>
      <c r="F43" s="38"/>
      <c r="G43" s="38"/>
      <c r="H43" s="38"/>
      <c r="I43" s="38"/>
      <c r="J43" s="178">
        <v>40</v>
      </c>
      <c r="K43" s="38"/>
      <c r="L43" s="38"/>
      <c r="M43" s="38"/>
      <c r="N43" s="38"/>
    </row>
    <row r="44" spans="1:14" ht="13.5">
      <c r="A44" s="176" t="s">
        <v>132</v>
      </c>
      <c r="B44" s="38"/>
      <c r="C44" s="38"/>
      <c r="D44" s="38"/>
      <c r="E44" s="38"/>
      <c r="F44" s="38"/>
      <c r="G44" s="38"/>
      <c r="H44" s="38"/>
      <c r="I44" s="38"/>
      <c r="J44" s="38"/>
      <c r="K44" s="178">
        <v>49</v>
      </c>
      <c r="L44" s="38"/>
      <c r="M44" s="38"/>
      <c r="N44" s="38"/>
    </row>
    <row r="45" spans="1:14" ht="13.5">
      <c r="A45" s="176" t="s">
        <v>401</v>
      </c>
      <c r="B45" s="38"/>
      <c r="C45" s="38"/>
      <c r="D45" s="38"/>
      <c r="E45" s="38"/>
      <c r="F45" s="38"/>
      <c r="G45" s="38"/>
      <c r="H45" s="38"/>
      <c r="I45" s="38"/>
      <c r="J45" s="38"/>
      <c r="K45" s="38"/>
      <c r="L45" s="38">
        <v>33</v>
      </c>
      <c r="M45" s="38"/>
      <c r="N45" s="38"/>
    </row>
    <row r="46" spans="1:14" ht="13.5">
      <c r="A46" s="176" t="s">
        <v>129</v>
      </c>
      <c r="B46" s="38"/>
      <c r="C46" s="38"/>
      <c r="D46" s="38"/>
      <c r="E46" s="38"/>
      <c r="F46" s="38"/>
      <c r="G46" s="38"/>
      <c r="H46" s="38"/>
      <c r="I46" s="38"/>
      <c r="J46" s="38"/>
      <c r="K46" s="38"/>
      <c r="L46" s="38"/>
      <c r="M46" s="178">
        <v>34</v>
      </c>
      <c r="N46" s="38"/>
    </row>
    <row r="47" spans="1:14" ht="13.5">
      <c r="A47" s="38" t="s">
        <v>402</v>
      </c>
      <c r="B47" s="38"/>
      <c r="C47" s="38"/>
      <c r="D47" s="38"/>
      <c r="E47" s="38"/>
      <c r="F47" s="38"/>
      <c r="G47" s="38"/>
      <c r="H47" s="38"/>
      <c r="I47" s="38"/>
      <c r="J47" s="38"/>
      <c r="K47" s="38"/>
      <c r="L47" s="38"/>
      <c r="M47" s="38"/>
      <c r="N47" s="38">
        <v>33</v>
      </c>
    </row>
    <row r="48" spans="1:15" ht="13.5">
      <c r="A48" s="38" t="s">
        <v>403</v>
      </c>
      <c r="O48">
        <v>40</v>
      </c>
    </row>
    <row r="75" spans="1:2" ht="14.25">
      <c r="A75" s="176" t="s">
        <v>405</v>
      </c>
      <c r="B75" s="121">
        <v>8.33</v>
      </c>
    </row>
    <row r="76" spans="1:32" ht="14.25">
      <c r="A76" s="176" t="s">
        <v>127</v>
      </c>
      <c r="B76" s="121">
        <v>6.85</v>
      </c>
      <c r="R76" s="172">
        <v>0</v>
      </c>
      <c r="S76" s="172">
        <v>300</v>
      </c>
      <c r="T76" s="172">
        <v>600</v>
      </c>
      <c r="U76" s="172">
        <v>0</v>
      </c>
      <c r="V76" s="172">
        <v>100</v>
      </c>
      <c r="W76" s="172">
        <v>100</v>
      </c>
      <c r="X76" s="172">
        <v>0</v>
      </c>
      <c r="Y76" s="172">
        <v>0</v>
      </c>
      <c r="Z76" s="172">
        <v>700</v>
      </c>
      <c r="AA76" s="172">
        <v>200</v>
      </c>
      <c r="AB76" s="172">
        <v>500</v>
      </c>
      <c r="AC76" s="172">
        <v>700</v>
      </c>
      <c r="AD76" s="172">
        <v>400</v>
      </c>
      <c r="AE76" s="172">
        <v>100</v>
      </c>
      <c r="AF76">
        <v>400</v>
      </c>
    </row>
    <row r="77" spans="1:18" ht="14.25">
      <c r="A77" s="176" t="s">
        <v>135</v>
      </c>
      <c r="B77" s="121">
        <v>7.7</v>
      </c>
      <c r="Q77" s="176" t="s">
        <v>405</v>
      </c>
      <c r="R77" s="115">
        <v>12</v>
      </c>
    </row>
    <row r="78" spans="1:19" ht="14.25">
      <c r="A78" s="176" t="s">
        <v>406</v>
      </c>
      <c r="B78" s="121">
        <v>7.81</v>
      </c>
      <c r="Q78" s="176" t="s">
        <v>127</v>
      </c>
      <c r="S78" s="96">
        <v>708</v>
      </c>
    </row>
    <row r="79" spans="1:20" ht="14.25">
      <c r="A79" s="176" t="s">
        <v>398</v>
      </c>
      <c r="B79" s="121">
        <v>7</v>
      </c>
      <c r="Q79" s="176" t="s">
        <v>135</v>
      </c>
      <c r="T79" s="135">
        <v>2187</v>
      </c>
    </row>
    <row r="80" spans="1:21" ht="14.25">
      <c r="A80" s="176" t="s">
        <v>131</v>
      </c>
      <c r="B80" s="121">
        <v>7.5</v>
      </c>
      <c r="Q80" s="176" t="s">
        <v>399</v>
      </c>
      <c r="U80" s="135">
        <v>26</v>
      </c>
    </row>
    <row r="81" spans="1:22" ht="14.25">
      <c r="A81" s="176" t="s">
        <v>407</v>
      </c>
      <c r="B81" s="121">
        <v>6.94</v>
      </c>
      <c r="Q81" s="176" t="s">
        <v>398</v>
      </c>
      <c r="V81" s="135">
        <v>1709</v>
      </c>
    </row>
    <row r="82" spans="1:23" ht="14.25">
      <c r="A82" s="176" t="s">
        <v>300</v>
      </c>
      <c r="B82" s="121">
        <v>7.5</v>
      </c>
      <c r="Q82" s="176" t="s">
        <v>131</v>
      </c>
      <c r="W82" s="115">
        <v>52</v>
      </c>
    </row>
    <row r="83" spans="1:24" ht="14.25">
      <c r="A83" s="176" t="s">
        <v>298</v>
      </c>
      <c r="B83" s="121">
        <v>7</v>
      </c>
      <c r="Q83" s="176" t="s">
        <v>400</v>
      </c>
      <c r="X83" s="135">
        <v>25</v>
      </c>
    </row>
    <row r="84" spans="1:25" ht="14.25">
      <c r="A84" s="176" t="s">
        <v>132</v>
      </c>
      <c r="B84" s="121">
        <v>7.42</v>
      </c>
      <c r="Q84" s="176" t="s">
        <v>300</v>
      </c>
      <c r="Y84" s="143">
        <v>218</v>
      </c>
    </row>
    <row r="85" spans="1:26" ht="14.25">
      <c r="A85" s="176" t="s">
        <v>401</v>
      </c>
      <c r="B85" s="121">
        <v>7</v>
      </c>
      <c r="Q85" s="176" t="s">
        <v>298</v>
      </c>
      <c r="Z85" s="115">
        <v>3823</v>
      </c>
    </row>
    <row r="86" spans="1:27" ht="14.25">
      <c r="A86" s="176" t="s">
        <v>129</v>
      </c>
      <c r="B86" s="121">
        <v>9</v>
      </c>
      <c r="Q86" s="176" t="s">
        <v>132</v>
      </c>
      <c r="AA86" s="115">
        <v>1633</v>
      </c>
    </row>
    <row r="87" spans="1:28" ht="14.25">
      <c r="A87" s="38" t="s">
        <v>402</v>
      </c>
      <c r="B87">
        <v>7.4</v>
      </c>
      <c r="Q87" s="176" t="s">
        <v>401</v>
      </c>
      <c r="AB87" s="115">
        <v>3036</v>
      </c>
    </row>
    <row r="88" spans="1:29" ht="14.25">
      <c r="A88" s="38" t="s">
        <v>403</v>
      </c>
      <c r="B88">
        <v>7</v>
      </c>
      <c r="Q88" s="176" t="s">
        <v>129</v>
      </c>
      <c r="AC88" s="115">
        <v>2182</v>
      </c>
    </row>
    <row r="89" spans="17:30" ht="14.25">
      <c r="Q89" s="38" t="s">
        <v>404</v>
      </c>
      <c r="AD89" s="115">
        <v>629</v>
      </c>
    </row>
    <row r="90" spans="17:31" ht="14.25">
      <c r="Q90" s="38" t="s">
        <v>403</v>
      </c>
      <c r="AE90" s="115">
        <v>45</v>
      </c>
    </row>
    <row r="91" spans="17:32" ht="14.25">
      <c r="Q91" t="s">
        <v>408</v>
      </c>
      <c r="AF91">
        <v>36</v>
      </c>
    </row>
    <row r="106" spans="1:2" ht="14.25">
      <c r="A106" s="176" t="s">
        <v>409</v>
      </c>
      <c r="B106" s="95">
        <v>400</v>
      </c>
    </row>
    <row r="107" spans="1:2" ht="14.25">
      <c r="A107" s="176" t="s">
        <v>127</v>
      </c>
      <c r="B107" s="95">
        <v>205</v>
      </c>
    </row>
    <row r="108" spans="1:2" ht="14.25">
      <c r="A108" s="176" t="s">
        <v>135</v>
      </c>
      <c r="B108" s="95">
        <v>230</v>
      </c>
    </row>
    <row r="109" spans="1:2" ht="14.25">
      <c r="A109" s="176" t="s">
        <v>406</v>
      </c>
      <c r="B109" s="95">
        <v>220</v>
      </c>
    </row>
    <row r="110" spans="1:2" ht="14.25">
      <c r="A110" s="176" t="s">
        <v>398</v>
      </c>
      <c r="B110" s="95">
        <v>240</v>
      </c>
    </row>
    <row r="111" spans="1:2" ht="14.25">
      <c r="A111" s="176" t="s">
        <v>131</v>
      </c>
      <c r="B111" s="95">
        <v>235</v>
      </c>
    </row>
    <row r="112" spans="1:2" ht="14.25">
      <c r="A112" s="176" t="s">
        <v>400</v>
      </c>
      <c r="B112" s="95"/>
    </row>
    <row r="113" spans="1:2" ht="14.25">
      <c r="A113" s="176" t="s">
        <v>300</v>
      </c>
      <c r="B113" s="95">
        <v>280</v>
      </c>
    </row>
    <row r="114" spans="1:2" ht="14.25">
      <c r="A114" s="176" t="s">
        <v>298</v>
      </c>
      <c r="B114" s="95">
        <v>200</v>
      </c>
    </row>
    <row r="115" spans="1:2" ht="14.25">
      <c r="A115" s="176" t="s">
        <v>132</v>
      </c>
      <c r="B115" s="95">
        <v>336</v>
      </c>
    </row>
    <row r="116" spans="1:2" ht="14.25">
      <c r="A116" s="176" t="s">
        <v>401</v>
      </c>
      <c r="B116" s="95">
        <v>200</v>
      </c>
    </row>
    <row r="117" spans="1:2" ht="14.25">
      <c r="A117" s="176" t="s">
        <v>129</v>
      </c>
      <c r="B117" s="95">
        <v>286</v>
      </c>
    </row>
    <row r="118" spans="1:2" ht="14.25">
      <c r="A118" s="38" t="s">
        <v>402</v>
      </c>
      <c r="B118">
        <v>250</v>
      </c>
    </row>
    <row r="119" spans="1:2" ht="14.25">
      <c r="A119" s="38" t="s">
        <v>403</v>
      </c>
      <c r="B119">
        <v>350</v>
      </c>
    </row>
  </sheetData>
  <printOptions/>
  <pageMargins left="0.32" right="0.33" top="0.81" bottom="0.46" header="0.5" footer="0.28"/>
  <pageSetup orientation="landscape" paperSize="9" scale="60" r:id="rId2"/>
  <headerFooter alignWithMargins="0">
    <oddHeader>&amp;C&amp;A</oddHeader>
    <oddFooter>&amp;C- &amp;P -</oddFooter>
  </headerFooter>
  <drawing r:id="rId1"/>
</worksheet>
</file>

<file path=xl/worksheets/sheet9.xml><?xml version="1.0" encoding="utf-8"?>
<worksheet xmlns="http://schemas.openxmlformats.org/spreadsheetml/2006/main" xmlns:r="http://schemas.openxmlformats.org/officeDocument/2006/relationships">
  <dimension ref="C5:C48"/>
  <sheetViews>
    <sheetView workbookViewId="0" topLeftCell="A1">
      <selection activeCell="I2" sqref="I2"/>
    </sheetView>
  </sheetViews>
  <sheetFormatPr defaultColWidth="8.796875" defaultRowHeight="14.25"/>
  <cols>
    <col min="3" max="3" width="15.09765625" style="0" bestFit="1" customWidth="1"/>
    <col min="8" max="8" width="14.5" style="0" customWidth="1"/>
    <col min="9" max="9" width="8.59765625" style="0" customWidth="1"/>
    <col min="11" max="11" width="10.09765625" style="0" customWidth="1"/>
  </cols>
  <sheetData>
    <row r="5" ht="13.5">
      <c r="C5" s="207"/>
    </row>
    <row r="6" ht="13.5">
      <c r="C6" s="207"/>
    </row>
    <row r="7" ht="13.5">
      <c r="C7" s="207"/>
    </row>
    <row r="10" ht="13.5">
      <c r="C10" s="208"/>
    </row>
    <row r="11" ht="13.5">
      <c r="C11" s="208"/>
    </row>
    <row r="12" ht="13.5">
      <c r="C12" s="208"/>
    </row>
    <row r="13" ht="13.5">
      <c r="C13" s="208"/>
    </row>
    <row r="14" ht="13.5">
      <c r="C14" s="208"/>
    </row>
    <row r="15" ht="13.5">
      <c r="C15" s="208"/>
    </row>
    <row r="16" ht="13.5">
      <c r="C16" s="208"/>
    </row>
    <row r="17" ht="13.5">
      <c r="C17" s="208"/>
    </row>
    <row r="18" ht="13.5">
      <c r="C18" s="208"/>
    </row>
    <row r="19" ht="13.5">
      <c r="C19" s="208"/>
    </row>
    <row r="20" ht="13.5">
      <c r="C20" s="208"/>
    </row>
    <row r="21" ht="13.5">
      <c r="C21" s="208"/>
    </row>
    <row r="22" ht="13.5">
      <c r="C22" s="208"/>
    </row>
    <row r="23" ht="13.5">
      <c r="C23" s="208"/>
    </row>
    <row r="24" ht="13.5">
      <c r="C24" s="208"/>
    </row>
    <row r="25" ht="13.5">
      <c r="C25" s="208"/>
    </row>
    <row r="26" ht="13.5">
      <c r="C26" s="208"/>
    </row>
    <row r="27" ht="13.5">
      <c r="C27" s="208"/>
    </row>
    <row r="28" ht="13.5">
      <c r="C28" s="208"/>
    </row>
    <row r="29" ht="13.5">
      <c r="C29" s="208"/>
    </row>
    <row r="30" ht="13.5">
      <c r="C30" s="208"/>
    </row>
    <row r="31" ht="13.5">
      <c r="C31" s="208"/>
    </row>
    <row r="32" ht="13.5">
      <c r="C32" s="208"/>
    </row>
    <row r="33" ht="13.5">
      <c r="C33" s="208"/>
    </row>
    <row r="34" ht="13.5">
      <c r="C34" s="208"/>
    </row>
    <row r="35" ht="13.5">
      <c r="C35" s="208"/>
    </row>
    <row r="36" ht="13.5">
      <c r="C36" s="208"/>
    </row>
    <row r="37" ht="13.5">
      <c r="C37" s="208"/>
    </row>
    <row r="38" ht="13.5">
      <c r="C38" s="208"/>
    </row>
    <row r="39" ht="13.5">
      <c r="C39" s="208"/>
    </row>
    <row r="40" ht="13.5">
      <c r="C40" s="208"/>
    </row>
    <row r="41" ht="13.5">
      <c r="C41" s="208"/>
    </row>
    <row r="42" ht="13.5">
      <c r="C42" s="208"/>
    </row>
    <row r="43" ht="13.5">
      <c r="C43" s="208"/>
    </row>
    <row r="44" ht="13.5">
      <c r="C44" s="208"/>
    </row>
    <row r="45" ht="13.5">
      <c r="C45" s="208"/>
    </row>
    <row r="46" ht="13.5">
      <c r="C46" s="208"/>
    </row>
    <row r="47" ht="13.5">
      <c r="C47" s="208"/>
    </row>
    <row r="48" ht="13.5">
      <c r="C48" s="208"/>
    </row>
  </sheetData>
  <printOptions/>
  <pageMargins left="0.59" right="0.59" top="0.73" bottom="0.51" header="0.45" footer="0.26"/>
  <pageSetup orientation="portrait" paperSize="9" scale="110" r:id="rId2"/>
  <headerFooter alignWithMargins="0">
    <oddHeader>&amp;C&amp;A</oddHeader>
    <oddFooter>&amp;C-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ＨM</dc:creator>
  <cp:keywords/>
  <dc:description/>
  <cp:lastModifiedBy>永山　弘海</cp:lastModifiedBy>
  <cp:lastPrinted>2002-07-23T12:45:28Z</cp:lastPrinted>
  <dcterms:created xsi:type="dcterms:W3CDTF">2001-10-10T00:20:37Z</dcterms:created>
  <dcterms:modified xsi:type="dcterms:W3CDTF">2008-06-19T16:39:30Z</dcterms:modified>
  <cp:category/>
  <cp:version/>
  <cp:contentType/>
  <cp:contentStatus/>
</cp:coreProperties>
</file>